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ggrua\Desktop\conference-de-presse\"/>
    </mc:Choice>
  </mc:AlternateContent>
  <xr:revisionPtr revIDLastSave="0" documentId="13_ncr:1_{254469AC-64B4-4050-A42F-418232494CF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antons_2023" sheetId="13" r:id="rId1"/>
    <sheet name="Villes_2023" sheetId="14" r:id="rId2"/>
    <sheet name="Cantons_2022" sheetId="11" r:id="rId3"/>
    <sheet name="Villes_2022" sheetId="12" r:id="rId4"/>
    <sheet name="Cantons_2021" sheetId="6" r:id="rId5"/>
    <sheet name="Villes_2021" sheetId="8" r:id="rId6"/>
    <sheet name="Cantons_2000" sheetId="9" r:id="rId7"/>
    <sheet name="Villes_2000" sheetId="10" r:id="rId8"/>
  </sheets>
  <definedNames>
    <definedName name="_xlnm.Print_Titles" localSheetId="0">Cantons_2023!$A:$B,Cantons_2023!$1:$6</definedName>
    <definedName name="_xlnm.Print_Area" localSheetId="6">Cantons_2000!$A$1:$R$8</definedName>
    <definedName name="_xlnm.Print_Area" localSheetId="0">Cantons_2023!$K$8:$S$47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0" i="13" l="1"/>
  <c r="T38" i="13"/>
  <c r="T37" i="13"/>
  <c r="T8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17" i="13"/>
  <c r="T16" i="13"/>
  <c r="T15" i="13"/>
  <c r="T14" i="13"/>
  <c r="T13" i="13"/>
  <c r="T12" i="13"/>
  <c r="T11" i="13"/>
  <c r="T10" i="13"/>
  <c r="T9" i="13"/>
  <c r="T7" i="13"/>
  <c r="S80" i="13"/>
  <c r="R80" i="13"/>
  <c r="Q80" i="13"/>
  <c r="P80" i="13"/>
  <c r="O80" i="13"/>
  <c r="N80" i="13"/>
  <c r="M80" i="13"/>
  <c r="L80" i="13"/>
  <c r="K80" i="13"/>
  <c r="T80" i="13" s="1"/>
  <c r="S78" i="13"/>
  <c r="R78" i="13"/>
  <c r="Q78" i="13"/>
  <c r="P78" i="13"/>
  <c r="O78" i="13"/>
  <c r="N78" i="13"/>
  <c r="M78" i="13"/>
  <c r="L78" i="13"/>
  <c r="K78" i="13"/>
  <c r="T78" i="13" s="1"/>
  <c r="S77" i="13"/>
  <c r="R77" i="13"/>
  <c r="Q77" i="13"/>
  <c r="P77" i="13"/>
  <c r="O77" i="13"/>
  <c r="N77" i="13"/>
  <c r="M77" i="13"/>
  <c r="L77" i="13"/>
  <c r="K77" i="13"/>
  <c r="T77" i="13" s="1"/>
  <c r="S76" i="13"/>
  <c r="R76" i="13"/>
  <c r="Q76" i="13"/>
  <c r="P76" i="13"/>
  <c r="O76" i="13"/>
  <c r="N76" i="13"/>
  <c r="M76" i="13"/>
  <c r="L76" i="13"/>
  <c r="K76" i="13"/>
  <c r="S75" i="13"/>
  <c r="R75" i="13"/>
  <c r="Q75" i="13"/>
  <c r="P75" i="13"/>
  <c r="O75" i="13"/>
  <c r="N75" i="13"/>
  <c r="M75" i="13"/>
  <c r="L75" i="13"/>
  <c r="K75" i="13"/>
  <c r="S74" i="13"/>
  <c r="R74" i="13"/>
  <c r="Q74" i="13"/>
  <c r="P74" i="13"/>
  <c r="O74" i="13"/>
  <c r="N74" i="13"/>
  <c r="M74" i="13"/>
  <c r="L74" i="13"/>
  <c r="K74" i="13"/>
  <c r="T74" i="13" s="1"/>
  <c r="S73" i="13"/>
  <c r="R73" i="13"/>
  <c r="Q73" i="13"/>
  <c r="P73" i="13"/>
  <c r="O73" i="13"/>
  <c r="N73" i="13"/>
  <c r="M73" i="13"/>
  <c r="L73" i="13"/>
  <c r="K73" i="13"/>
  <c r="T73" i="13" s="1"/>
  <c r="S72" i="13"/>
  <c r="R72" i="13"/>
  <c r="Q72" i="13"/>
  <c r="P72" i="13"/>
  <c r="O72" i="13"/>
  <c r="N72" i="13"/>
  <c r="M72" i="13"/>
  <c r="L72" i="13"/>
  <c r="K72" i="13"/>
  <c r="S71" i="13"/>
  <c r="R71" i="13"/>
  <c r="Q71" i="13"/>
  <c r="P71" i="13"/>
  <c r="O71" i="13"/>
  <c r="N71" i="13"/>
  <c r="M71" i="13"/>
  <c r="L71" i="13"/>
  <c r="K71" i="13"/>
  <c r="S70" i="13"/>
  <c r="R70" i="13"/>
  <c r="Q70" i="13"/>
  <c r="P70" i="13"/>
  <c r="O70" i="13"/>
  <c r="N70" i="13"/>
  <c r="M70" i="13"/>
  <c r="L70" i="13"/>
  <c r="K70" i="13"/>
  <c r="T70" i="13" s="1"/>
  <c r="S69" i="13"/>
  <c r="R69" i="13"/>
  <c r="Q69" i="13"/>
  <c r="P69" i="13"/>
  <c r="O69" i="13"/>
  <c r="N69" i="13"/>
  <c r="M69" i="13"/>
  <c r="L69" i="13"/>
  <c r="K69" i="13"/>
  <c r="T69" i="13" s="1"/>
  <c r="S68" i="13"/>
  <c r="R68" i="13"/>
  <c r="Q68" i="13"/>
  <c r="P68" i="13"/>
  <c r="O68" i="13"/>
  <c r="N68" i="13"/>
  <c r="M68" i="13"/>
  <c r="L68" i="13"/>
  <c r="K68" i="13"/>
  <c r="S67" i="13"/>
  <c r="R67" i="13"/>
  <c r="Q67" i="13"/>
  <c r="P67" i="13"/>
  <c r="O67" i="13"/>
  <c r="N67" i="13"/>
  <c r="M67" i="13"/>
  <c r="L67" i="13"/>
  <c r="K67" i="13"/>
  <c r="S66" i="13"/>
  <c r="R66" i="13"/>
  <c r="Q66" i="13"/>
  <c r="P66" i="13"/>
  <c r="O66" i="13"/>
  <c r="N66" i="13"/>
  <c r="M66" i="13"/>
  <c r="L66" i="13"/>
  <c r="K66" i="13"/>
  <c r="T66" i="13" s="1"/>
  <c r="S65" i="13"/>
  <c r="R65" i="13"/>
  <c r="Q65" i="13"/>
  <c r="P65" i="13"/>
  <c r="O65" i="13"/>
  <c r="N65" i="13"/>
  <c r="M65" i="13"/>
  <c r="L65" i="13"/>
  <c r="K65" i="13"/>
  <c r="T65" i="13" s="1"/>
  <c r="S64" i="13"/>
  <c r="R64" i="13"/>
  <c r="Q64" i="13"/>
  <c r="P64" i="13"/>
  <c r="O64" i="13"/>
  <c r="N64" i="13"/>
  <c r="M64" i="13"/>
  <c r="L64" i="13"/>
  <c r="K64" i="13"/>
  <c r="S63" i="13"/>
  <c r="R63" i="13"/>
  <c r="Q63" i="13"/>
  <c r="P63" i="13"/>
  <c r="O63" i="13"/>
  <c r="N63" i="13"/>
  <c r="M63" i="13"/>
  <c r="L63" i="13"/>
  <c r="K63" i="13"/>
  <c r="S62" i="13"/>
  <c r="R62" i="13"/>
  <c r="Q62" i="13"/>
  <c r="P62" i="13"/>
  <c r="O62" i="13"/>
  <c r="N62" i="13"/>
  <c r="M62" i="13"/>
  <c r="L62" i="13"/>
  <c r="K62" i="13"/>
  <c r="T62" i="13" s="1"/>
  <c r="S61" i="13"/>
  <c r="R61" i="13"/>
  <c r="Q61" i="13"/>
  <c r="P61" i="13"/>
  <c r="O61" i="13"/>
  <c r="N61" i="13"/>
  <c r="M61" i="13"/>
  <c r="L61" i="13"/>
  <c r="K61" i="13"/>
  <c r="T61" i="13" s="1"/>
  <c r="S60" i="13"/>
  <c r="R60" i="13"/>
  <c r="Q60" i="13"/>
  <c r="P60" i="13"/>
  <c r="O60" i="13"/>
  <c r="N60" i="13"/>
  <c r="M60" i="13"/>
  <c r="L60" i="13"/>
  <c r="K60" i="13"/>
  <c r="S59" i="13"/>
  <c r="R59" i="13"/>
  <c r="Q59" i="13"/>
  <c r="P59" i="13"/>
  <c r="O59" i="13"/>
  <c r="N59" i="13"/>
  <c r="M59" i="13"/>
  <c r="L59" i="13"/>
  <c r="K59" i="13"/>
  <c r="S58" i="13"/>
  <c r="R58" i="13"/>
  <c r="Q58" i="13"/>
  <c r="P58" i="13"/>
  <c r="O58" i="13"/>
  <c r="N58" i="13"/>
  <c r="M58" i="13"/>
  <c r="L58" i="13"/>
  <c r="K58" i="13"/>
  <c r="T58" i="13" s="1"/>
  <c r="S57" i="13"/>
  <c r="R57" i="13"/>
  <c r="Q57" i="13"/>
  <c r="P57" i="13"/>
  <c r="O57" i="13"/>
  <c r="N57" i="13"/>
  <c r="M57" i="13"/>
  <c r="L57" i="13"/>
  <c r="K57" i="13"/>
  <c r="T57" i="13" s="1"/>
  <c r="S56" i="13"/>
  <c r="R56" i="13"/>
  <c r="Q56" i="13"/>
  <c r="P56" i="13"/>
  <c r="O56" i="13"/>
  <c r="N56" i="13"/>
  <c r="M56" i="13"/>
  <c r="L56" i="13"/>
  <c r="K56" i="13"/>
  <c r="S55" i="13"/>
  <c r="R55" i="13"/>
  <c r="Q55" i="13"/>
  <c r="P55" i="13"/>
  <c r="O55" i="13"/>
  <c r="N55" i="13"/>
  <c r="M55" i="13"/>
  <c r="L55" i="13"/>
  <c r="T55" i="13" s="1"/>
  <c r="K55" i="13"/>
  <c r="T54" i="13"/>
  <c r="S54" i="13"/>
  <c r="R54" i="13"/>
  <c r="Q54" i="13"/>
  <c r="P54" i="13"/>
  <c r="O54" i="13"/>
  <c r="N54" i="13"/>
  <c r="M54" i="13"/>
  <c r="L54" i="13"/>
  <c r="K54" i="13"/>
  <c r="B54" i="13"/>
  <c r="B8" i="13"/>
  <c r="Q8" i="13" s="1"/>
  <c r="T30" i="11"/>
  <c r="T29" i="11"/>
  <c r="S37" i="13"/>
  <c r="R37" i="13"/>
  <c r="Q37" i="13"/>
  <c r="P37" i="13"/>
  <c r="O37" i="13"/>
  <c r="N37" i="13"/>
  <c r="M37" i="13"/>
  <c r="L37" i="13"/>
  <c r="K37" i="13"/>
  <c r="S38" i="13"/>
  <c r="R38" i="13"/>
  <c r="Q38" i="13"/>
  <c r="P38" i="13"/>
  <c r="O38" i="13"/>
  <c r="N38" i="13"/>
  <c r="M38" i="13"/>
  <c r="L38" i="13"/>
  <c r="K38" i="13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D35" i="6"/>
  <c r="C35" i="6"/>
  <c r="B35" i="6"/>
  <c r="S35" i="11"/>
  <c r="R35" i="11"/>
  <c r="Q35" i="11"/>
  <c r="P35" i="11"/>
  <c r="O35" i="11"/>
  <c r="N35" i="11"/>
  <c r="M35" i="11"/>
  <c r="L35" i="11"/>
  <c r="K35" i="11"/>
  <c r="Q40" i="13"/>
  <c r="E36" i="13"/>
  <c r="D36" i="13"/>
  <c r="B40" i="13"/>
  <c r="P40" i="13" s="1"/>
  <c r="B38" i="13"/>
  <c r="C38" i="13" s="1"/>
  <c r="B37" i="13"/>
  <c r="S36" i="13"/>
  <c r="R36" i="13"/>
  <c r="Q36" i="13"/>
  <c r="P36" i="13"/>
  <c r="O36" i="13"/>
  <c r="N36" i="13"/>
  <c r="M36" i="13"/>
  <c r="L36" i="13"/>
  <c r="T36" i="13" s="1"/>
  <c r="K36" i="13"/>
  <c r="J36" i="13"/>
  <c r="I36" i="13"/>
  <c r="H36" i="13"/>
  <c r="G36" i="13"/>
  <c r="F36" i="13"/>
  <c r="C36" i="13"/>
  <c r="B36" i="13"/>
  <c r="G42" i="13"/>
  <c r="T56" i="13" l="1"/>
  <c r="T60" i="13"/>
  <c r="T64" i="13"/>
  <c r="T68" i="13"/>
  <c r="T72" i="13"/>
  <c r="T76" i="13"/>
  <c r="T59" i="13"/>
  <c r="T63" i="13"/>
  <c r="T67" i="13"/>
  <c r="T71" i="13"/>
  <c r="T75" i="13"/>
  <c r="N8" i="13"/>
  <c r="R8" i="13"/>
  <c r="K8" i="13"/>
  <c r="O8" i="13"/>
  <c r="S8" i="13"/>
  <c r="L8" i="13"/>
  <c r="P8" i="13"/>
  <c r="M8" i="13"/>
  <c r="R40" i="13"/>
  <c r="M40" i="13"/>
  <c r="N40" i="13"/>
  <c r="I38" i="13"/>
  <c r="E38" i="13"/>
  <c r="G38" i="13"/>
  <c r="F38" i="13"/>
  <c r="H38" i="13"/>
  <c r="D38" i="13"/>
  <c r="J38" i="13"/>
  <c r="K40" i="13"/>
  <c r="O40" i="13"/>
  <c r="S40" i="13"/>
  <c r="L40" i="13"/>
  <c r="I37" i="13"/>
  <c r="C37" i="13"/>
  <c r="E37" i="13"/>
  <c r="D37" i="13"/>
  <c r="H37" i="13"/>
  <c r="F37" i="13"/>
  <c r="J37" i="13"/>
  <c r="G37" i="13"/>
</calcChain>
</file>

<file path=xl/sharedStrings.xml><?xml version="1.0" encoding="utf-8"?>
<sst xmlns="http://schemas.openxmlformats.org/spreadsheetml/2006/main" count="709" uniqueCount="96">
  <si>
    <t>Pompe à chaleur</t>
  </si>
  <si>
    <t>Installation solaire thermique</t>
  </si>
  <si>
    <t>Chaudière</t>
  </si>
  <si>
    <t>Poêle</t>
  </si>
  <si>
    <t>Chauffage électrique</t>
  </si>
  <si>
    <t>Echangeur de chaleur</t>
  </si>
  <si>
    <t>Gaz</t>
  </si>
  <si>
    <t>Mazout</t>
  </si>
  <si>
    <t>Bois</t>
  </si>
  <si>
    <t>Electricité</t>
  </si>
  <si>
    <t>Total</t>
  </si>
  <si>
    <t>Suisse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</si>
  <si>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</si>
  <si>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</si>
  <si>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</si>
  <si>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</si>
  <si>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</si>
  <si>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</si>
  <si>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</si>
  <si>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</si>
  <si>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</si>
  <si>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</si>
  <si>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</si>
  <si>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</si>
  <si>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</si>
  <si>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</si>
  <si>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</si>
  <si>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</si>
  <si>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Saint-Gall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</si>
  <si>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</si>
  <si>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</si>
  <si>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</si>
  <si>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</si>
  <si>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</si>
  <si>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</si>
  <si>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</si>
  <si>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</si>
  <si>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</si>
  <si>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Etat au 31 décembre 2021</t>
  </si>
  <si>
    <t>© OFS 2022</t>
  </si>
  <si>
    <t>Renseignement: Office fédéral de la statistique (OFS), section POP, info.gws@bfs.admin.ch, Tél. 058 467 25 25</t>
  </si>
  <si>
    <t>%</t>
  </si>
  <si>
    <t>Source: OFS – StatBL</t>
  </si>
  <si>
    <t>Bâle</t>
  </si>
  <si>
    <t>Lausanne</t>
  </si>
  <si>
    <t>Winterthur</t>
  </si>
  <si>
    <t>St-Gall</t>
  </si>
  <si>
    <t>Lugano</t>
  </si>
  <si>
    <t>Bienne</t>
  </si>
  <si>
    <t>Thoune</t>
  </si>
  <si>
    <t>La Chaux-de-Fonds</t>
  </si>
  <si>
    <t>Köniz</t>
  </si>
  <si>
    <t>Coire</t>
  </si>
  <si>
    <t>Logements occupés</t>
  </si>
  <si>
    <t xml:space="preserve">   Sont prises en compte toutes les personnes annoncées en ménage privé dans une commune, quelle que soit leur relation d'annonce.</t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</si>
  <si>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 xml:space="preserve"> Logements occupés: logements auxquels au moins une personne a pu être attribuée sans ambiguïté.</t>
    </r>
  </si>
  <si>
    <t>Office fédéral de la statistique, RFP 2000</t>
  </si>
  <si>
    <t>Chauffage central pour un logement</t>
  </si>
  <si>
    <t>Chauffage central pour le bâtiment</t>
  </si>
  <si>
    <t>Chauffage central pour plusieurs bâtiments</t>
  </si>
  <si>
    <t>Chauffage à distance</t>
  </si>
  <si>
    <t>Charbon</t>
  </si>
  <si>
    <t xml:space="preserve">Système de chauffage </t>
  </si>
  <si>
    <t>Source d'énergie du chauffage</t>
  </si>
  <si>
    <r>
      <t>Logements occupés</t>
    </r>
    <r>
      <rPr>
        <b/>
        <vertAlign val="superscript"/>
        <sz val="9"/>
        <color theme="1"/>
        <rFont val="Arial"/>
        <family val="2"/>
      </rPr>
      <t>1)</t>
    </r>
    <r>
      <rPr>
        <b/>
        <sz val="9"/>
        <color theme="1"/>
        <rFont val="Arial"/>
        <family val="2"/>
      </rPr>
      <t xml:space="preserve"> selon le système de chauffage et la source d'énergie du chauffage, par canton</t>
    </r>
  </si>
  <si>
    <r>
      <t>Logements occupés</t>
    </r>
    <r>
      <rPr>
        <b/>
        <vertAlign val="superscript"/>
        <sz val="9"/>
        <color theme="1"/>
        <rFont val="Arial"/>
        <family val="2"/>
      </rPr>
      <t>1)</t>
    </r>
    <r>
      <rPr>
        <b/>
        <sz val="9"/>
        <color theme="1"/>
        <rFont val="Arial"/>
        <family val="2"/>
      </rPr>
      <t xml:space="preserve"> selon le système de chauffage et la source d'énergie du chauffage, par ville</t>
    </r>
  </si>
  <si>
    <r>
      <t>2)</t>
    </r>
    <r>
      <rPr>
        <sz val="8"/>
        <color theme="1"/>
        <rFont val="Arial"/>
        <family val="2"/>
      </rPr>
      <t xml:space="preserve"> Les sources d’énergie pour les pompes à chaleur sont par exemple l’air, la géothermie et l’eau.</t>
    </r>
  </si>
  <si>
    <t>T 09.03.07.02.01</t>
  </si>
  <si>
    <r>
      <t>Sources d'énergie pour les pompes à chaleur</t>
    </r>
    <r>
      <rPr>
        <vertAlign val="superscript"/>
        <sz val="8"/>
        <rFont val="Arial"/>
        <family val="2"/>
      </rPr>
      <t>2)</t>
    </r>
  </si>
  <si>
    <t>Aucun système de chauffage</t>
  </si>
  <si>
    <t xml:space="preserve">Autres sources d'énergie </t>
  </si>
  <si>
    <t>Aucune source d'énergie</t>
  </si>
  <si>
    <t>Solaire thermique</t>
  </si>
  <si>
    <t>Chaleur à distance</t>
  </si>
  <si>
    <t>Lorsque plusieurs systèmes de chauffage coexistent dans un bâtiment, cette statistique fait uniquement référence au système principal (le plus puissant) et à la source d’énergie principale utilisée par ce système. </t>
  </si>
  <si>
    <t>Autres systèmes de chauffage</t>
  </si>
  <si>
    <t>Etat au 31 décembre 2022</t>
  </si>
  <si>
    <t>© OFS 2023</t>
  </si>
  <si>
    <t>Etat au 31 décembre 2023</t>
  </si>
  <si>
    <t>© OFS 2024</t>
  </si>
  <si>
    <t>*</t>
  </si>
  <si>
    <r>
      <t>3)</t>
    </r>
    <r>
      <rPr>
        <sz val="8"/>
        <color theme="1"/>
        <rFont val="Arial"/>
        <family val="2"/>
      </rPr>
      <t xml:space="preserve"> Les chiffres relatifs aux systèmes de chauffage et aux sources d'énergie pour le canton de Genève pour les années 2021 à 2023 sont omis en raison de leur qualité insuffisante. Un travail d’apurement est en cours dans le canton de Genève.</t>
    </r>
  </si>
  <si>
    <r>
      <t>3)</t>
    </r>
    <r>
      <rPr>
        <sz val="8"/>
        <color theme="1"/>
        <rFont val="Arial"/>
        <family val="2"/>
      </rPr>
      <t xml:space="preserve"> Les chiffres relatifs aux systèmes de chauffage et aux sources d'énergie pour la ville de Genève pour les années 2021 à 2023 sont omis en raison de leur qualité insuffisante. Un travail d’apurement est en cours dans le canton de Genève</t>
    </r>
  </si>
  <si>
    <r>
      <t>Genève</t>
    </r>
    <r>
      <rPr>
        <vertAlign val="superscript"/>
        <sz val="8"/>
        <rFont val="Arial"/>
        <family val="2"/>
      </rPr>
      <t>3)</t>
    </r>
  </si>
  <si>
    <t>Vaud 2022 en nombre logements</t>
  </si>
  <si>
    <t>Vaud 2021 en nombre logements</t>
  </si>
  <si>
    <t>Vaud 2000 en nombre logements</t>
  </si>
  <si>
    <t>Vaud 2023 en nombre</t>
  </si>
  <si>
    <t>Vaud 2022 en nombre</t>
  </si>
  <si>
    <t>Vaud 2021 en nombre</t>
  </si>
  <si>
    <t>Suisse en nbre</t>
  </si>
  <si>
    <t>Chiffres en nombre de logements</t>
  </si>
  <si>
    <t>ctrl</t>
  </si>
  <si>
    <r>
      <t>3)</t>
    </r>
    <r>
      <rPr>
        <b/>
        <sz val="8"/>
        <color theme="1"/>
        <rFont val="Arial"/>
        <family val="2"/>
      </rPr>
      <t xml:space="preserve"> Les chiffres relatifs aux systèmes de chauffage et aux sources d'énergie pour le canton de Genève pour les années 2021 à 2023 sont omis en raison de leur qualité insuffisante. Un travail d’apurement est en cours dans le canton de Genève.</t>
    </r>
  </si>
  <si>
    <t>contrôle</t>
  </si>
  <si>
    <t>Vaud 2000 en nombre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</si>
</sst>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 * #,##0.00_ ;_ * \-#,##0.00_ ;_ * &quot;-&quot;??_ ;_ @_ "/>
    <numFmt numFmtId="166" formatCode="#,###,##0__;\-#,###,##0__;\-__;@__\ "/>
    <numFmt numFmtId="167" formatCode="\ 0;;;\ @"/>
    <numFmt numFmtId="168" formatCode="#\ ###\ ##0__;\-#\ ###\ ##0__;@__\ "/>
    <numFmt numFmtId="169" formatCode="#\ ###\ ##0.0__;\-#\ ###\ ##0.0__;0.0__;@__\ "/>
  </numFmts>
  <fonts count="1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2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5" fillId="2" borderId="7" xfId="1" applyFont="1" applyFill="1" applyBorder="1" applyAlignment="1">
      <alignment vertical="top" wrapText="1"/>
    </xf>
    <xf numFmtId="167" fontId="6" fillId="2" borderId="8" xfId="1" applyNumberFormat="1" applyFont="1" applyFill="1" applyBorder="1" applyAlignment="1">
      <alignment vertical="center"/>
    </xf>
    <xf numFmtId="167" fontId="5" fillId="2" borderId="3" xfId="1" applyNumberFormat="1" applyFont="1" applyFill="1" applyBorder="1" applyAlignment="1">
      <alignment vertical="center"/>
    </xf>
    <xf numFmtId="167" fontId="5" fillId="2" borderId="4" xfId="1" applyNumberFormat="1" applyFont="1" applyFill="1" applyBorder="1" applyAlignment="1">
      <alignment vertical="center"/>
    </xf>
    <xf numFmtId="0" fontId="5" fillId="2" borderId="7" xfId="1" applyFont="1" applyFill="1" applyBorder="1" applyAlignment="1">
      <alignment horizontal="right" vertical="center" wrapText="1"/>
    </xf>
    <xf numFmtId="0" fontId="5" fillId="2" borderId="5" xfId="1" applyFont="1" applyFill="1" applyBorder="1" applyAlignment="1">
      <alignment horizontal="right" vertical="center" wrapText="1"/>
    </xf>
    <xf numFmtId="167" fontId="6" fillId="2" borderId="9" xfId="1" applyNumberFormat="1" applyFont="1" applyFill="1" applyBorder="1" applyAlignment="1">
      <alignment vertical="center"/>
    </xf>
    <xf numFmtId="167" fontId="5" fillId="2" borderId="0" xfId="1" applyNumberFormat="1" applyFont="1" applyFill="1" applyAlignment="1">
      <alignment vertical="center"/>
    </xf>
    <xf numFmtId="0" fontId="5" fillId="2" borderId="5" xfId="1" applyFont="1" applyFill="1" applyBorder="1" applyAlignment="1">
      <alignment vertical="top" wrapText="1"/>
    </xf>
    <xf numFmtId="0" fontId="5" fillId="2" borderId="7" xfId="1" applyFont="1" applyFill="1" applyBorder="1" applyAlignment="1">
      <alignment horizontal="left" vertical="top" wrapText="1"/>
    </xf>
    <xf numFmtId="0" fontId="5" fillId="2" borderId="6" xfId="1" applyFont="1" applyFill="1" applyBorder="1" applyAlignment="1">
      <alignment vertical="top" wrapText="1"/>
    </xf>
    <xf numFmtId="0" fontId="5" fillId="2" borderId="0" xfId="1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3" fillId="2" borderId="0" xfId="1" applyFont="1" applyFill="1" applyAlignment="1">
      <alignment vertical="center"/>
    </xf>
    <xf numFmtId="0" fontId="0" fillId="2" borderId="0" xfId="0" applyFill="1" applyAlignment="1">
      <alignment vertical="center"/>
    </xf>
    <xf numFmtId="0" fontId="4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left" vertical="center"/>
    </xf>
    <xf numFmtId="0" fontId="6" fillId="2" borderId="9" xfId="1" applyFont="1" applyFill="1" applyBorder="1" applyAlignment="1">
      <alignment vertical="center"/>
    </xf>
    <xf numFmtId="168" fontId="6" fillId="2" borderId="9" xfId="1" applyNumberFormat="1" applyFont="1" applyFill="1" applyBorder="1" applyAlignment="1">
      <alignment horizontal="right" vertical="center"/>
    </xf>
    <xf numFmtId="169" fontId="6" fillId="2" borderId="9" xfId="1" applyNumberFormat="1" applyFont="1" applyFill="1" applyBorder="1" applyAlignment="1">
      <alignment horizontal="right" vertical="center"/>
    </xf>
    <xf numFmtId="169" fontId="6" fillId="2" borderId="9" xfId="2" applyNumberFormat="1" applyFont="1" applyFill="1" applyBorder="1" applyAlignment="1">
      <alignment horizontal="right" vertical="center"/>
    </xf>
    <xf numFmtId="0" fontId="5" fillId="2" borderId="0" xfId="1" applyFont="1" applyFill="1" applyAlignment="1">
      <alignment vertical="center"/>
    </xf>
    <xf numFmtId="168" fontId="5" fillId="2" borderId="0" xfId="1" applyNumberFormat="1" applyFont="1" applyFill="1" applyAlignment="1">
      <alignment horizontal="right" vertical="center"/>
    </xf>
    <xf numFmtId="169" fontId="5" fillId="2" borderId="0" xfId="1" applyNumberFormat="1" applyFont="1" applyFill="1" applyAlignment="1">
      <alignment horizontal="right" vertical="center"/>
    </xf>
    <xf numFmtId="169" fontId="5" fillId="2" borderId="0" xfId="2" applyNumberFormat="1" applyFont="1" applyFill="1" applyBorder="1" applyAlignment="1">
      <alignment horizontal="right" vertical="center"/>
    </xf>
    <xf numFmtId="0" fontId="5" fillId="2" borderId="9" xfId="1" applyFont="1" applyFill="1" applyBorder="1" applyAlignment="1">
      <alignment horizontal="left" vertical="center"/>
    </xf>
    <xf numFmtId="166" fontId="5" fillId="2" borderId="9" xfId="1" applyNumberFormat="1" applyFont="1" applyFill="1" applyBorder="1" applyAlignment="1">
      <alignment horizontal="right" vertical="center"/>
    </xf>
    <xf numFmtId="0" fontId="0" fillId="2" borderId="9" xfId="0" applyFill="1" applyBorder="1" applyAlignment="1">
      <alignment vertical="center"/>
    </xf>
    <xf numFmtId="0" fontId="7" fillId="2" borderId="0" xfId="3" applyFont="1" applyFill="1" applyAlignment="1">
      <alignment horizontal="left" vertical="center"/>
    </xf>
    <xf numFmtId="166" fontId="5" fillId="2" borderId="0" xfId="1" applyNumberFormat="1" applyFont="1" applyFill="1" applyAlignment="1">
      <alignment horizontal="right" vertical="center"/>
    </xf>
    <xf numFmtId="0" fontId="2" fillId="2" borderId="0" xfId="1" applyFill="1" applyAlignment="1">
      <alignment vertical="center"/>
    </xf>
    <xf numFmtId="0" fontId="5" fillId="2" borderId="1" xfId="1" applyFont="1" applyFill="1" applyBorder="1" applyAlignment="1">
      <alignment vertical="center"/>
    </xf>
    <xf numFmtId="168" fontId="5" fillId="2" borderId="1" xfId="1" applyNumberFormat="1" applyFont="1" applyFill="1" applyBorder="1" applyAlignment="1">
      <alignment horizontal="right" vertical="center"/>
    </xf>
    <xf numFmtId="169" fontId="5" fillId="2" borderId="1" xfId="1" applyNumberFormat="1" applyFont="1" applyFill="1" applyBorder="1" applyAlignment="1">
      <alignment horizontal="right" vertical="center"/>
    </xf>
    <xf numFmtId="169" fontId="5" fillId="2" borderId="1" xfId="2" applyNumberFormat="1" applyFont="1" applyFill="1" applyBorder="1" applyAlignment="1">
      <alignment horizontal="right" vertical="center"/>
    </xf>
    <xf numFmtId="0" fontId="0" fillId="2" borderId="0" xfId="0" applyFill="1" applyAlignment="1">
      <alignment vertical="top"/>
    </xf>
    <xf numFmtId="0" fontId="12" fillId="0" borderId="0" xfId="0" applyFont="1"/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5" fillId="2" borderId="0" xfId="1" applyFont="1" applyFill="1" applyAlignment="1">
      <alignment horizontal="left"/>
    </xf>
    <xf numFmtId="166" fontId="5" fillId="2" borderId="0" xfId="1" applyNumberFormat="1" applyFont="1" applyFill="1" applyAlignment="1">
      <alignment horizontal="right"/>
    </xf>
    <xf numFmtId="0" fontId="0" fillId="2" borderId="0" xfId="0" applyFill="1"/>
    <xf numFmtId="0" fontId="0" fillId="2" borderId="9" xfId="0" applyFill="1" applyBorder="1"/>
    <xf numFmtId="0" fontId="2" fillId="2" borderId="0" xfId="1" applyFill="1"/>
    <xf numFmtId="0" fontId="7" fillId="2" borderId="0" xfId="3" applyFont="1" applyFill="1" applyAlignment="1">
      <alignment horizontal="left"/>
    </xf>
    <xf numFmtId="166" fontId="5" fillId="2" borderId="9" xfId="1" applyNumberFormat="1" applyFont="1" applyFill="1" applyBorder="1" applyAlignment="1">
      <alignment horizontal="right"/>
    </xf>
    <xf numFmtId="164" fontId="5" fillId="2" borderId="0" xfId="4" applyFont="1" applyFill="1" applyBorder="1" applyAlignment="1">
      <alignment horizontal="right" vertical="center"/>
    </xf>
    <xf numFmtId="0" fontId="5" fillId="3" borderId="0" xfId="1" applyFont="1" applyFill="1" applyAlignment="1">
      <alignment vertical="center"/>
    </xf>
    <xf numFmtId="168" fontId="5" fillId="3" borderId="0" xfId="1" applyNumberFormat="1" applyFont="1" applyFill="1" applyAlignment="1">
      <alignment horizontal="right" vertical="center"/>
    </xf>
    <xf numFmtId="164" fontId="5" fillId="3" borderId="0" xfId="4" applyFont="1" applyFill="1" applyBorder="1" applyAlignment="1">
      <alignment horizontal="right" vertical="center"/>
    </xf>
    <xf numFmtId="164" fontId="0" fillId="2" borderId="0" xfId="0" applyNumberFormat="1" applyFill="1" applyAlignment="1">
      <alignment vertical="center"/>
    </xf>
    <xf numFmtId="169" fontId="0" fillId="2" borderId="0" xfId="0" applyNumberFormat="1" applyFill="1" applyAlignment="1">
      <alignment vertical="center"/>
    </xf>
    <xf numFmtId="166" fontId="0" fillId="2" borderId="0" xfId="0" applyNumberFormat="1" applyFill="1"/>
    <xf numFmtId="0" fontId="6" fillId="2" borderId="0" xfId="1" applyFont="1" applyFill="1" applyAlignment="1">
      <alignment vertical="center"/>
    </xf>
    <xf numFmtId="168" fontId="6" fillId="2" borderId="0" xfId="1" applyNumberFormat="1" applyFont="1" applyFill="1" applyAlignment="1">
      <alignment horizontal="right" vertical="center"/>
    </xf>
    <xf numFmtId="169" fontId="6" fillId="2" borderId="0" xfId="1" applyNumberFormat="1" applyFont="1" applyFill="1" applyAlignment="1">
      <alignment horizontal="right" vertical="center"/>
    </xf>
    <xf numFmtId="169" fontId="6" fillId="2" borderId="0" xfId="2" applyNumberFormat="1" applyFont="1" applyFill="1" applyBorder="1" applyAlignment="1">
      <alignment horizontal="right" vertical="center"/>
    </xf>
    <xf numFmtId="164" fontId="6" fillId="2" borderId="0" xfId="4" applyFont="1" applyFill="1" applyBorder="1" applyAlignment="1">
      <alignment horizontal="right" vertical="center"/>
    </xf>
    <xf numFmtId="168" fontId="0" fillId="2" borderId="0" xfId="0" applyNumberFormat="1" applyFill="1" applyAlignment="1">
      <alignment vertical="center"/>
    </xf>
    <xf numFmtId="0" fontId="15" fillId="2" borderId="0" xfId="0" applyFont="1" applyFill="1" applyAlignment="1">
      <alignment vertical="center"/>
    </xf>
    <xf numFmtId="164" fontId="1" fillId="2" borderId="0" xfId="4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164" fontId="13" fillId="2" borderId="0" xfId="4" applyFont="1" applyFill="1" applyAlignment="1">
      <alignment vertical="center"/>
    </xf>
    <xf numFmtId="164" fontId="13" fillId="2" borderId="0" xfId="0" applyNumberFormat="1" applyFont="1" applyFill="1" applyAlignment="1">
      <alignment vertical="center"/>
    </xf>
    <xf numFmtId="0" fontId="16" fillId="0" borderId="0" xfId="0" applyFont="1"/>
    <xf numFmtId="166" fontId="6" fillId="2" borderId="0" xfId="1" applyNumberFormat="1" applyFont="1" applyFill="1" applyAlignment="1">
      <alignment horizontal="right"/>
    </xf>
    <xf numFmtId="0" fontId="18" fillId="2" borderId="0" xfId="1" applyFont="1" applyFill="1"/>
    <xf numFmtId="0" fontId="15" fillId="2" borderId="0" xfId="0" applyFont="1" applyFill="1"/>
    <xf numFmtId="0" fontId="0" fillId="2" borderId="0" xfId="0" applyFill="1" applyAlignment="1">
      <alignment horizontal="right"/>
    </xf>
    <xf numFmtId="168" fontId="1" fillId="2" borderId="0" xfId="0" applyNumberFormat="1" applyFont="1" applyFill="1" applyAlignment="1">
      <alignment vertical="center"/>
    </xf>
    <xf numFmtId="164" fontId="5" fillId="4" borderId="0" xfId="4" applyFont="1" applyFill="1" applyBorder="1" applyAlignment="1">
      <alignment horizontal="right" vertical="center"/>
    </xf>
    <xf numFmtId="0" fontId="5" fillId="2" borderId="2" xfId="1" applyFont="1" applyFill="1" applyBorder="1" applyAlignment="1">
      <alignment horizontal="left" vertical="center"/>
    </xf>
    <xf numFmtId="16" fontId="5" fillId="2" borderId="8" xfId="1" applyNumberFormat="1" applyFont="1" applyFill="1" applyBorder="1" applyAlignment="1">
      <alignment horizontal="left" vertical="top" wrapText="1"/>
    </xf>
    <xf numFmtId="16" fontId="5" fillId="2" borderId="3" xfId="1" applyNumberFormat="1" applyFont="1" applyFill="1" applyBorder="1" applyAlignment="1">
      <alignment horizontal="left" vertical="top" wrapText="1"/>
    </xf>
    <xf numFmtId="16" fontId="5" fillId="2" borderId="4" xfId="1" applyNumberFormat="1" applyFont="1" applyFill="1" applyBorder="1" applyAlignment="1">
      <alignment horizontal="left" vertical="top" wrapText="1"/>
    </xf>
    <xf numFmtId="0" fontId="5" fillId="2" borderId="6" xfId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left" vertical="center"/>
    </xf>
    <xf numFmtId="164" fontId="6" fillId="4" borderId="0" xfId="4" applyFont="1" applyFill="1" applyBorder="1" applyAlignment="1">
      <alignment horizontal="right" vertical="center"/>
    </xf>
  </cellXfs>
  <cellStyles count="5">
    <cellStyle name="Milliers [0]" xfId="4" builtinId="6"/>
    <cellStyle name="Milliers 2" xfId="2" xr:uid="{00000000-0005-0000-0000-000000000000}"/>
    <cellStyle name="Normal" xfId="0" builtinId="0"/>
    <cellStyle name="Normal 2" xfId="1" xr:uid="{00000000-0005-0000-0000-000002000000}"/>
    <cellStyle name="Standard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31639-037A-417F-BAB5-05ACDEDD4BFE}">
  <sheetPr>
    <pageSetUpPr fitToPage="1"/>
  </sheetPr>
  <dimension ref="A1:T81"/>
  <sheetViews>
    <sheetView showGridLines="0" tabSelected="1" zoomScale="70" zoomScaleNormal="70" workbookViewId="0">
      <pane xSplit="2" ySplit="6" topLeftCell="K7" activePane="bottomRight" state="frozen"/>
      <selection pane="topRight" activeCell="C1" sqref="C1"/>
      <selection pane="bottomLeft" activeCell="A7" sqref="A7"/>
      <selection pane="bottomRight" activeCell="O8" sqref="O8"/>
    </sheetView>
  </sheetViews>
  <sheetFormatPr baseColWidth="10" defaultColWidth="10.59765625" defaultRowHeight="13.8" x14ac:dyDescent="0.25"/>
  <cols>
    <col min="1" max="1" width="15.5" style="15" customWidth="1"/>
    <col min="2" max="2" width="11" style="15" customWidth="1"/>
    <col min="3" max="10" width="9.59765625" style="15" hidden="1" customWidth="1"/>
    <col min="11" max="19" width="9.59765625" style="15" customWidth="1"/>
    <col min="20" max="20" width="14.8984375" style="15" hidden="1" customWidth="1"/>
    <col min="21" max="16384" width="10.59765625" style="15"/>
  </cols>
  <sheetData>
    <row r="1" spans="1:20" x14ac:dyDescent="0.25">
      <c r="A1" s="13" t="s">
        <v>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S1" s="16" t="s">
        <v>67</v>
      </c>
    </row>
    <row r="2" spans="1:20" x14ac:dyDescent="0.25">
      <c r="A2" s="17">
        <v>2023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20" x14ac:dyDescent="0.25">
      <c r="A3" s="2"/>
      <c r="B3" s="72" t="s">
        <v>53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20" x14ac:dyDescent="0.25">
      <c r="A4" s="3"/>
      <c r="B4" s="73" t="s">
        <v>10</v>
      </c>
      <c r="C4" s="72" t="s">
        <v>62</v>
      </c>
      <c r="D4" s="72"/>
      <c r="E4" s="72"/>
      <c r="F4" s="72"/>
      <c r="G4" s="72"/>
      <c r="H4" s="72"/>
      <c r="I4" s="72"/>
      <c r="J4" s="76"/>
      <c r="K4" s="77" t="s">
        <v>63</v>
      </c>
      <c r="L4" s="72"/>
      <c r="M4" s="72"/>
      <c r="N4" s="72"/>
      <c r="O4" s="72"/>
      <c r="P4" s="72"/>
      <c r="Q4" s="72"/>
      <c r="R4" s="72"/>
      <c r="S4" s="72"/>
    </row>
    <row r="5" spans="1:20" ht="48.75" customHeight="1" x14ac:dyDescent="0.25">
      <c r="A5" s="3"/>
      <c r="B5" s="74"/>
      <c r="C5" s="9" t="s">
        <v>0</v>
      </c>
      <c r="D5" s="9" t="s">
        <v>1</v>
      </c>
      <c r="E5" s="9" t="s">
        <v>2</v>
      </c>
      <c r="F5" s="9" t="s">
        <v>3</v>
      </c>
      <c r="G5" s="10" t="s">
        <v>4</v>
      </c>
      <c r="H5" s="1" t="s">
        <v>5</v>
      </c>
      <c r="I5" s="11" t="s">
        <v>75</v>
      </c>
      <c r="J5" s="11" t="s">
        <v>69</v>
      </c>
      <c r="K5" s="1" t="s">
        <v>68</v>
      </c>
      <c r="L5" s="1" t="s">
        <v>6</v>
      </c>
      <c r="M5" s="1" t="s">
        <v>7</v>
      </c>
      <c r="N5" s="1" t="s">
        <v>8</v>
      </c>
      <c r="O5" s="1" t="s">
        <v>9</v>
      </c>
      <c r="P5" s="1" t="s">
        <v>72</v>
      </c>
      <c r="Q5" s="1" t="s">
        <v>73</v>
      </c>
      <c r="R5" s="11" t="s">
        <v>70</v>
      </c>
      <c r="S5" s="9" t="s">
        <v>71</v>
      </c>
    </row>
    <row r="6" spans="1:20" x14ac:dyDescent="0.25">
      <c r="A6" s="4"/>
      <c r="B6" s="75"/>
      <c r="C6" s="5" t="s">
        <v>41</v>
      </c>
      <c r="D6" s="5" t="s">
        <v>41</v>
      </c>
      <c r="E6" s="5" t="s">
        <v>41</v>
      </c>
      <c r="F6" s="5" t="s">
        <v>41</v>
      </c>
      <c r="G6" s="5" t="s">
        <v>41</v>
      </c>
      <c r="H6" s="5" t="s">
        <v>41</v>
      </c>
      <c r="I6" s="5" t="s">
        <v>41</v>
      </c>
      <c r="J6" s="5" t="s">
        <v>41</v>
      </c>
      <c r="K6" s="5" t="s">
        <v>41</v>
      </c>
      <c r="L6" s="5" t="s">
        <v>41</v>
      </c>
      <c r="M6" s="5" t="s">
        <v>41</v>
      </c>
      <c r="N6" s="5" t="s">
        <v>41</v>
      </c>
      <c r="O6" s="5" t="s">
        <v>41</v>
      </c>
      <c r="P6" s="5" t="s">
        <v>41</v>
      </c>
      <c r="Q6" s="5" t="s">
        <v>41</v>
      </c>
      <c r="R6" s="5" t="s">
        <v>41</v>
      </c>
      <c r="S6" s="6" t="s">
        <v>41</v>
      </c>
      <c r="T6" s="15" t="s">
        <v>94</v>
      </c>
    </row>
    <row r="7" spans="1:20" x14ac:dyDescent="0.25">
      <c r="A7" s="18" t="s">
        <v>11</v>
      </c>
      <c r="B7" s="19">
        <v>4042791</v>
      </c>
      <c r="C7" s="20">
        <v>18.399999999999999</v>
      </c>
      <c r="D7" s="20">
        <v>0.2</v>
      </c>
      <c r="E7" s="20">
        <v>67.5</v>
      </c>
      <c r="F7" s="20">
        <v>1.6</v>
      </c>
      <c r="G7" s="20">
        <v>3.3</v>
      </c>
      <c r="H7" s="20">
        <v>8.6</v>
      </c>
      <c r="I7" s="21">
        <v>0.3</v>
      </c>
      <c r="J7" s="21">
        <v>0.1</v>
      </c>
      <c r="K7" s="21">
        <v>18.399999999999999</v>
      </c>
      <c r="L7" s="21">
        <v>25</v>
      </c>
      <c r="M7" s="21">
        <v>38</v>
      </c>
      <c r="N7" s="21">
        <v>5.9</v>
      </c>
      <c r="O7" s="21">
        <v>3.3</v>
      </c>
      <c r="P7" s="21">
        <v>0.2</v>
      </c>
      <c r="Q7" s="21">
        <v>8.6</v>
      </c>
      <c r="R7" s="21">
        <v>0.5</v>
      </c>
      <c r="S7" s="21">
        <v>0.1</v>
      </c>
      <c r="T7" s="59">
        <f>+SUM(K7:S7)-100</f>
        <v>0</v>
      </c>
    </row>
    <row r="8" spans="1:20" x14ac:dyDescent="0.25">
      <c r="A8" s="54" t="s">
        <v>90</v>
      </c>
      <c r="B8" s="55">
        <f>+B7</f>
        <v>4042791</v>
      </c>
      <c r="C8" s="56"/>
      <c r="D8" s="56"/>
      <c r="E8" s="56"/>
      <c r="F8" s="56"/>
      <c r="G8" s="56"/>
      <c r="H8" s="56"/>
      <c r="I8" s="57"/>
      <c r="J8" s="57"/>
      <c r="K8" s="58">
        <f>+$B$8*K7/100</f>
        <v>743873.54399999988</v>
      </c>
      <c r="L8" s="58">
        <f t="shared" ref="L8:S8" si="0">+$B$8*L7/100</f>
        <v>1010697.75</v>
      </c>
      <c r="M8" s="58">
        <f t="shared" si="0"/>
        <v>1536260.58</v>
      </c>
      <c r="N8" s="58">
        <f t="shared" si="0"/>
        <v>238524.66900000002</v>
      </c>
      <c r="O8" s="78">
        <f t="shared" si="0"/>
        <v>133412.103</v>
      </c>
      <c r="P8" s="58">
        <f t="shared" si="0"/>
        <v>8085.5820000000003</v>
      </c>
      <c r="Q8" s="58">
        <f t="shared" si="0"/>
        <v>347680.02600000001</v>
      </c>
      <c r="R8" s="58">
        <f t="shared" si="0"/>
        <v>20213.955000000002</v>
      </c>
      <c r="S8" s="58">
        <f t="shared" si="0"/>
        <v>4042.7910000000002</v>
      </c>
      <c r="T8" s="59">
        <f>+SUM(K8:S8)-B8</f>
        <v>0</v>
      </c>
    </row>
    <row r="9" spans="1:20" x14ac:dyDescent="0.25">
      <c r="A9" s="22" t="s">
        <v>12</v>
      </c>
      <c r="B9" s="23">
        <v>725608</v>
      </c>
      <c r="C9" s="24">
        <v>19.2</v>
      </c>
      <c r="D9" s="24">
        <v>0.1</v>
      </c>
      <c r="E9" s="24">
        <v>66.400000000000006</v>
      </c>
      <c r="F9" s="24">
        <v>1.7</v>
      </c>
      <c r="G9" s="24">
        <v>1.3</v>
      </c>
      <c r="H9" s="24">
        <v>10.8</v>
      </c>
      <c r="I9" s="25">
        <v>0.4</v>
      </c>
      <c r="J9" s="25">
        <v>0.1</v>
      </c>
      <c r="K9" s="25">
        <v>19.2</v>
      </c>
      <c r="L9" s="25">
        <v>29.9</v>
      </c>
      <c r="M9" s="25">
        <v>33.9</v>
      </c>
      <c r="N9" s="25">
        <v>3.8</v>
      </c>
      <c r="O9" s="25">
        <v>1.3</v>
      </c>
      <c r="P9" s="25">
        <v>0.1</v>
      </c>
      <c r="Q9" s="25">
        <v>10.8</v>
      </c>
      <c r="R9" s="25">
        <v>0.9</v>
      </c>
      <c r="S9" s="25">
        <v>0.1</v>
      </c>
      <c r="T9" s="59">
        <f t="shared" ref="T9:T34" si="1">+SUM(K9:S9)-100</f>
        <v>0</v>
      </c>
    </row>
    <row r="10" spans="1:20" x14ac:dyDescent="0.25">
      <c r="A10" s="22" t="s">
        <v>13</v>
      </c>
      <c r="B10" s="23">
        <v>499323</v>
      </c>
      <c r="C10" s="24">
        <v>15.6</v>
      </c>
      <c r="D10" s="24">
        <v>0.2</v>
      </c>
      <c r="E10" s="24">
        <v>73.5</v>
      </c>
      <c r="F10" s="24">
        <v>1.7</v>
      </c>
      <c r="G10" s="24">
        <v>3</v>
      </c>
      <c r="H10" s="24">
        <v>5.6</v>
      </c>
      <c r="I10" s="25">
        <v>0.4</v>
      </c>
      <c r="J10" s="25">
        <v>0</v>
      </c>
      <c r="K10" s="25">
        <v>15.6</v>
      </c>
      <c r="L10" s="25">
        <v>18.7</v>
      </c>
      <c r="M10" s="25">
        <v>45.5</v>
      </c>
      <c r="N10" s="25">
        <v>11</v>
      </c>
      <c r="O10" s="25">
        <v>3.1</v>
      </c>
      <c r="P10" s="25">
        <v>0.2</v>
      </c>
      <c r="Q10" s="25">
        <v>5.6</v>
      </c>
      <c r="R10" s="25">
        <v>0.4</v>
      </c>
      <c r="S10" s="25">
        <v>0</v>
      </c>
      <c r="T10" s="59">
        <f t="shared" si="1"/>
        <v>9.9999999999994316E-2</v>
      </c>
    </row>
    <row r="11" spans="1:20" x14ac:dyDescent="0.25">
      <c r="A11" s="22" t="s">
        <v>14</v>
      </c>
      <c r="B11" s="23">
        <v>191312</v>
      </c>
      <c r="C11" s="24">
        <v>25.3</v>
      </c>
      <c r="D11" s="24">
        <v>0.1</v>
      </c>
      <c r="E11" s="24">
        <v>62.9</v>
      </c>
      <c r="F11" s="24">
        <v>1.5</v>
      </c>
      <c r="G11" s="24">
        <v>2.6</v>
      </c>
      <c r="H11" s="24">
        <v>6.7</v>
      </c>
      <c r="I11" s="25">
        <v>0.4</v>
      </c>
      <c r="J11" s="25">
        <v>0.4</v>
      </c>
      <c r="K11" s="25">
        <v>25.3</v>
      </c>
      <c r="L11" s="25">
        <v>19</v>
      </c>
      <c r="M11" s="25">
        <v>36.4</v>
      </c>
      <c r="N11" s="25">
        <v>8.5</v>
      </c>
      <c r="O11" s="25">
        <v>2.6</v>
      </c>
      <c r="P11" s="25">
        <v>0.1</v>
      </c>
      <c r="Q11" s="25">
        <v>6.7</v>
      </c>
      <c r="R11" s="25">
        <v>0.8</v>
      </c>
      <c r="S11" s="25">
        <v>0.4</v>
      </c>
      <c r="T11" s="59">
        <f t="shared" si="1"/>
        <v>-0.20000000000001705</v>
      </c>
    </row>
    <row r="12" spans="1:20" x14ac:dyDescent="0.25">
      <c r="A12" s="22" t="s">
        <v>15</v>
      </c>
      <c r="B12" s="23">
        <v>16501</v>
      </c>
      <c r="C12" s="24">
        <v>27.9</v>
      </c>
      <c r="D12" s="24">
        <v>0.1</v>
      </c>
      <c r="E12" s="24">
        <v>54.7</v>
      </c>
      <c r="F12" s="24">
        <v>2.2999999999999998</v>
      </c>
      <c r="G12" s="24">
        <v>7.2</v>
      </c>
      <c r="H12" s="24">
        <v>7.3</v>
      </c>
      <c r="I12" s="25">
        <v>0.4</v>
      </c>
      <c r="J12" s="25">
        <v>0</v>
      </c>
      <c r="K12" s="25">
        <v>27.9</v>
      </c>
      <c r="L12" s="25">
        <v>0</v>
      </c>
      <c r="M12" s="25">
        <v>42.4</v>
      </c>
      <c r="N12" s="25">
        <v>14.3</v>
      </c>
      <c r="O12" s="25">
        <v>7.2</v>
      </c>
      <c r="P12" s="25">
        <v>0.1</v>
      </c>
      <c r="Q12" s="25">
        <v>7.7</v>
      </c>
      <c r="R12" s="25">
        <v>0.4</v>
      </c>
      <c r="S12" s="25">
        <v>0</v>
      </c>
      <c r="T12" s="59">
        <f t="shared" si="1"/>
        <v>0</v>
      </c>
    </row>
    <row r="13" spans="1:20" x14ac:dyDescent="0.25">
      <c r="A13" s="22" t="s">
        <v>16</v>
      </c>
      <c r="B13" s="23">
        <v>73024</v>
      </c>
      <c r="C13" s="24">
        <v>22.2</v>
      </c>
      <c r="D13" s="24">
        <v>0.4</v>
      </c>
      <c r="E13" s="24">
        <v>64.7</v>
      </c>
      <c r="F13" s="24">
        <v>1.6</v>
      </c>
      <c r="G13" s="24">
        <v>3.3</v>
      </c>
      <c r="H13" s="24">
        <v>7.5</v>
      </c>
      <c r="I13" s="25">
        <v>0.3</v>
      </c>
      <c r="J13" s="25">
        <v>0</v>
      </c>
      <c r="K13" s="25">
        <v>22.2</v>
      </c>
      <c r="L13" s="25">
        <v>16.2</v>
      </c>
      <c r="M13" s="25">
        <v>40.299999999999997</v>
      </c>
      <c r="N13" s="25">
        <v>9.5</v>
      </c>
      <c r="O13" s="25">
        <v>3.3</v>
      </c>
      <c r="P13" s="25">
        <v>0.4</v>
      </c>
      <c r="Q13" s="25">
        <v>7.7</v>
      </c>
      <c r="R13" s="25">
        <v>0.4</v>
      </c>
      <c r="S13" s="25">
        <v>0</v>
      </c>
      <c r="T13" s="59">
        <f t="shared" si="1"/>
        <v>0</v>
      </c>
    </row>
    <row r="14" spans="1:20" x14ac:dyDescent="0.25">
      <c r="A14" s="22" t="s">
        <v>17</v>
      </c>
      <c r="B14" s="23">
        <v>16969</v>
      </c>
      <c r="C14" s="24">
        <v>25.9</v>
      </c>
      <c r="D14" s="24">
        <v>0.1</v>
      </c>
      <c r="E14" s="24">
        <v>52.7</v>
      </c>
      <c r="F14" s="24">
        <v>2.8</v>
      </c>
      <c r="G14" s="24">
        <v>5.6</v>
      </c>
      <c r="H14" s="24">
        <v>12.4</v>
      </c>
      <c r="I14" s="25">
        <v>0.5</v>
      </c>
      <c r="J14" s="25">
        <v>0</v>
      </c>
      <c r="K14" s="25">
        <v>25.9</v>
      </c>
      <c r="L14" s="25">
        <v>0.1</v>
      </c>
      <c r="M14" s="25">
        <v>37.299999999999997</v>
      </c>
      <c r="N14" s="25">
        <v>18.100000000000001</v>
      </c>
      <c r="O14" s="25">
        <v>5.6</v>
      </c>
      <c r="P14" s="25">
        <v>0.1</v>
      </c>
      <c r="Q14" s="25">
        <v>12.5</v>
      </c>
      <c r="R14" s="25">
        <v>0.6</v>
      </c>
      <c r="S14" s="25">
        <v>0</v>
      </c>
      <c r="T14" s="59">
        <f t="shared" si="1"/>
        <v>0.19999999999998863</v>
      </c>
    </row>
    <row r="15" spans="1:20" x14ac:dyDescent="0.25">
      <c r="A15" s="22" t="s">
        <v>18</v>
      </c>
      <c r="B15" s="23">
        <v>20210</v>
      </c>
      <c r="C15" s="24">
        <v>31.9</v>
      </c>
      <c r="D15" s="24">
        <v>0.2</v>
      </c>
      <c r="E15" s="24">
        <v>54.3</v>
      </c>
      <c r="F15" s="24">
        <v>1.5</v>
      </c>
      <c r="G15" s="24">
        <v>4.5</v>
      </c>
      <c r="H15" s="24">
        <v>7.6</v>
      </c>
      <c r="I15" s="25">
        <v>0</v>
      </c>
      <c r="J15" s="25">
        <v>0</v>
      </c>
      <c r="K15" s="25">
        <v>31.9</v>
      </c>
      <c r="L15" s="25">
        <v>0.8</v>
      </c>
      <c r="M15" s="25">
        <v>43.6</v>
      </c>
      <c r="N15" s="25">
        <v>11.2</v>
      </c>
      <c r="O15" s="25">
        <v>4.5</v>
      </c>
      <c r="P15" s="25">
        <v>0.2</v>
      </c>
      <c r="Q15" s="25">
        <v>7.5</v>
      </c>
      <c r="R15" s="25">
        <v>0.3</v>
      </c>
      <c r="S15" s="25">
        <v>0</v>
      </c>
      <c r="T15" s="59">
        <f t="shared" si="1"/>
        <v>0</v>
      </c>
    </row>
    <row r="16" spans="1:20" x14ac:dyDescent="0.25">
      <c r="A16" s="22" t="s">
        <v>19</v>
      </c>
      <c r="B16" s="23">
        <v>19048</v>
      </c>
      <c r="C16" s="24">
        <v>16.600000000000001</v>
      </c>
      <c r="D16" s="24">
        <v>0.3</v>
      </c>
      <c r="E16" s="24">
        <v>69.099999999999994</v>
      </c>
      <c r="F16" s="24">
        <v>6.7</v>
      </c>
      <c r="G16" s="24">
        <v>5.6</v>
      </c>
      <c r="H16" s="24">
        <v>1.7</v>
      </c>
      <c r="I16" s="25">
        <v>0.1</v>
      </c>
      <c r="J16" s="25">
        <v>0</v>
      </c>
      <c r="K16" s="25">
        <v>16.600000000000001</v>
      </c>
      <c r="L16" s="25">
        <v>16.3</v>
      </c>
      <c r="M16" s="25">
        <v>46.7</v>
      </c>
      <c r="N16" s="25">
        <v>12.5</v>
      </c>
      <c r="O16" s="25">
        <v>5.6</v>
      </c>
      <c r="P16" s="25">
        <v>0.3</v>
      </c>
      <c r="Q16" s="25">
        <v>1.6</v>
      </c>
      <c r="R16" s="25">
        <v>0.4</v>
      </c>
      <c r="S16" s="25">
        <v>0</v>
      </c>
      <c r="T16" s="59">
        <f t="shared" si="1"/>
        <v>0</v>
      </c>
    </row>
    <row r="17" spans="1:20" x14ac:dyDescent="0.25">
      <c r="A17" s="22" t="s">
        <v>20</v>
      </c>
      <c r="B17" s="23">
        <v>56992</v>
      </c>
      <c r="C17" s="24">
        <v>18.3</v>
      </c>
      <c r="D17" s="24">
        <v>0.1</v>
      </c>
      <c r="E17" s="24">
        <v>72.400000000000006</v>
      </c>
      <c r="F17" s="24">
        <v>0.5</v>
      </c>
      <c r="G17" s="24">
        <v>1.7</v>
      </c>
      <c r="H17" s="24">
        <v>6.8</v>
      </c>
      <c r="I17" s="25">
        <v>0.2</v>
      </c>
      <c r="J17" s="25">
        <v>0</v>
      </c>
      <c r="K17" s="25">
        <v>18.3</v>
      </c>
      <c r="L17" s="25">
        <v>31.5</v>
      </c>
      <c r="M17" s="25">
        <v>35.1</v>
      </c>
      <c r="N17" s="25">
        <v>6.2</v>
      </c>
      <c r="O17" s="25">
        <v>1.7</v>
      </c>
      <c r="P17" s="25">
        <v>0.1</v>
      </c>
      <c r="Q17" s="25">
        <v>6.8</v>
      </c>
      <c r="R17" s="25">
        <v>0.3</v>
      </c>
      <c r="S17" s="25">
        <v>0</v>
      </c>
      <c r="T17" s="59">
        <f t="shared" si="1"/>
        <v>0</v>
      </c>
    </row>
    <row r="18" spans="1:20" x14ac:dyDescent="0.25">
      <c r="A18" s="22" t="s">
        <v>21</v>
      </c>
      <c r="B18" s="23">
        <v>146334</v>
      </c>
      <c r="C18" s="24">
        <v>32.1</v>
      </c>
      <c r="D18" s="24">
        <v>0.3</v>
      </c>
      <c r="E18" s="24">
        <v>52.8</v>
      </c>
      <c r="F18" s="24">
        <v>0.5</v>
      </c>
      <c r="G18" s="24">
        <v>4.5</v>
      </c>
      <c r="H18" s="24">
        <v>9.4</v>
      </c>
      <c r="I18" s="25">
        <v>0.4</v>
      </c>
      <c r="J18" s="25">
        <v>0</v>
      </c>
      <c r="K18" s="25">
        <v>32.1</v>
      </c>
      <c r="L18" s="25">
        <v>13.6</v>
      </c>
      <c r="M18" s="25">
        <v>33.6</v>
      </c>
      <c r="N18" s="25">
        <v>6.2</v>
      </c>
      <c r="O18" s="25">
        <v>4.5</v>
      </c>
      <c r="P18" s="25">
        <v>0.3</v>
      </c>
      <c r="Q18" s="25">
        <v>9.4</v>
      </c>
      <c r="R18" s="25">
        <v>0.2</v>
      </c>
      <c r="S18" s="25">
        <v>0</v>
      </c>
      <c r="T18" s="59">
        <f t="shared" si="1"/>
        <v>-9.9999999999980105E-2</v>
      </c>
    </row>
    <row r="19" spans="1:20" x14ac:dyDescent="0.25">
      <c r="A19" s="22" t="s">
        <v>22</v>
      </c>
      <c r="B19" s="23">
        <v>130385</v>
      </c>
      <c r="C19" s="24">
        <v>19.899999999999999</v>
      </c>
      <c r="D19" s="24">
        <v>0.2</v>
      </c>
      <c r="E19" s="24">
        <v>73</v>
      </c>
      <c r="F19" s="24">
        <v>1.1000000000000001</v>
      </c>
      <c r="G19" s="24">
        <v>2.6</v>
      </c>
      <c r="H19" s="24">
        <v>2.8</v>
      </c>
      <c r="I19" s="25">
        <v>0.3</v>
      </c>
      <c r="J19" s="25">
        <v>0</v>
      </c>
      <c r="K19" s="25">
        <v>19.899999999999999</v>
      </c>
      <c r="L19" s="25">
        <v>27.7</v>
      </c>
      <c r="M19" s="25">
        <v>40.9</v>
      </c>
      <c r="N19" s="25">
        <v>5.4</v>
      </c>
      <c r="O19" s="25">
        <v>2.6</v>
      </c>
      <c r="P19" s="25">
        <v>0.2</v>
      </c>
      <c r="Q19" s="25">
        <v>2.9</v>
      </c>
      <c r="R19" s="25">
        <v>0.4</v>
      </c>
      <c r="S19" s="25">
        <v>0</v>
      </c>
      <c r="T19" s="59">
        <f t="shared" si="1"/>
        <v>0</v>
      </c>
    </row>
    <row r="20" spans="1:20" x14ac:dyDescent="0.25">
      <c r="A20" s="22" t="s">
        <v>23</v>
      </c>
      <c r="B20" s="23">
        <v>101789</v>
      </c>
      <c r="C20" s="24">
        <v>3.1</v>
      </c>
      <c r="D20" s="24">
        <v>0</v>
      </c>
      <c r="E20" s="24">
        <v>36.700000000000003</v>
      </c>
      <c r="F20" s="24">
        <v>0.1</v>
      </c>
      <c r="G20" s="24">
        <v>0.2</v>
      </c>
      <c r="H20" s="24">
        <v>59.8</v>
      </c>
      <c r="I20" s="25">
        <v>0</v>
      </c>
      <c r="J20" s="25">
        <v>0</v>
      </c>
      <c r="K20" s="25">
        <v>3.1</v>
      </c>
      <c r="L20" s="25">
        <v>28.3</v>
      </c>
      <c r="M20" s="25">
        <v>7.6</v>
      </c>
      <c r="N20" s="25">
        <v>0.9</v>
      </c>
      <c r="O20" s="25">
        <v>0.2</v>
      </c>
      <c r="P20" s="25">
        <v>0</v>
      </c>
      <c r="Q20" s="25">
        <v>59.8</v>
      </c>
      <c r="R20" s="25">
        <v>0.1</v>
      </c>
      <c r="S20" s="25">
        <v>0</v>
      </c>
      <c r="T20" s="59">
        <f t="shared" si="1"/>
        <v>0</v>
      </c>
    </row>
    <row r="21" spans="1:20" x14ac:dyDescent="0.25">
      <c r="A21" s="22" t="s">
        <v>24</v>
      </c>
      <c r="B21" s="23">
        <v>135134</v>
      </c>
      <c r="C21" s="24">
        <v>11.9</v>
      </c>
      <c r="D21" s="24">
        <v>0</v>
      </c>
      <c r="E21" s="24">
        <v>68.099999999999994</v>
      </c>
      <c r="F21" s="24">
        <v>0</v>
      </c>
      <c r="G21" s="24">
        <v>1.8</v>
      </c>
      <c r="H21" s="24">
        <v>14.9</v>
      </c>
      <c r="I21" s="25">
        <v>0.7</v>
      </c>
      <c r="J21" s="25">
        <v>2.6</v>
      </c>
      <c r="K21" s="25">
        <v>11.9</v>
      </c>
      <c r="L21" s="25">
        <v>32.200000000000003</v>
      </c>
      <c r="M21" s="25">
        <v>31.9</v>
      </c>
      <c r="N21" s="25">
        <v>4.0999999999999996</v>
      </c>
      <c r="O21" s="25">
        <v>1.8</v>
      </c>
      <c r="P21" s="25">
        <v>0</v>
      </c>
      <c r="Q21" s="25">
        <v>14.9</v>
      </c>
      <c r="R21" s="25">
        <v>0.7</v>
      </c>
      <c r="S21" s="25">
        <v>2.6</v>
      </c>
      <c r="T21" s="59">
        <f t="shared" si="1"/>
        <v>9.9999999999994316E-2</v>
      </c>
    </row>
    <row r="22" spans="1:20" x14ac:dyDescent="0.25">
      <c r="A22" s="22" t="s">
        <v>25</v>
      </c>
      <c r="B22" s="23">
        <v>40378</v>
      </c>
      <c r="C22" s="24">
        <v>17.100000000000001</v>
      </c>
      <c r="D22" s="24">
        <v>0.1</v>
      </c>
      <c r="E22" s="24">
        <v>73.400000000000006</v>
      </c>
      <c r="F22" s="24">
        <v>1.8</v>
      </c>
      <c r="G22" s="24">
        <v>1.7</v>
      </c>
      <c r="H22" s="24">
        <v>5.8</v>
      </c>
      <c r="I22" s="25">
        <v>0.2</v>
      </c>
      <c r="J22" s="25">
        <v>0</v>
      </c>
      <c r="K22" s="25">
        <v>17.100000000000001</v>
      </c>
      <c r="L22" s="25">
        <v>35.200000000000003</v>
      </c>
      <c r="M22" s="25">
        <v>34.200000000000003</v>
      </c>
      <c r="N22" s="25">
        <v>5.4</v>
      </c>
      <c r="O22" s="25">
        <v>1.7</v>
      </c>
      <c r="P22" s="25">
        <v>0.1</v>
      </c>
      <c r="Q22" s="25">
        <v>5.8</v>
      </c>
      <c r="R22" s="25">
        <v>0.6</v>
      </c>
      <c r="S22" s="25">
        <v>0</v>
      </c>
      <c r="T22" s="59">
        <f t="shared" si="1"/>
        <v>9.9999999999994316E-2</v>
      </c>
    </row>
    <row r="23" spans="1:20" x14ac:dyDescent="0.25">
      <c r="A23" s="22" t="s">
        <v>26</v>
      </c>
      <c r="B23" s="23">
        <v>24959</v>
      </c>
      <c r="C23" s="24">
        <v>17.600000000000001</v>
      </c>
      <c r="D23" s="24">
        <v>0.2</v>
      </c>
      <c r="E23" s="24">
        <v>66.7</v>
      </c>
      <c r="F23" s="24">
        <v>7.5</v>
      </c>
      <c r="G23" s="24">
        <v>2.5</v>
      </c>
      <c r="H23" s="24">
        <v>5.5</v>
      </c>
      <c r="I23" s="25">
        <v>0</v>
      </c>
      <c r="J23" s="25">
        <v>0</v>
      </c>
      <c r="K23" s="25">
        <v>17.600000000000001</v>
      </c>
      <c r="L23" s="25">
        <v>21.1</v>
      </c>
      <c r="M23" s="25">
        <v>38.299999999999997</v>
      </c>
      <c r="N23" s="25">
        <v>14.7</v>
      </c>
      <c r="O23" s="25">
        <v>2.5</v>
      </c>
      <c r="P23" s="25">
        <v>0.2</v>
      </c>
      <c r="Q23" s="25">
        <v>5.5</v>
      </c>
      <c r="R23" s="25">
        <v>0.1</v>
      </c>
      <c r="S23" s="25">
        <v>0</v>
      </c>
      <c r="T23" s="59">
        <f t="shared" si="1"/>
        <v>0</v>
      </c>
    </row>
    <row r="24" spans="1:20" x14ac:dyDescent="0.25">
      <c r="A24" s="22" t="s">
        <v>27</v>
      </c>
      <c r="B24" s="23">
        <v>6840</v>
      </c>
      <c r="C24" s="24">
        <v>31.6</v>
      </c>
      <c r="D24" s="24">
        <v>0.3</v>
      </c>
      <c r="E24" s="24">
        <v>55.7</v>
      </c>
      <c r="F24" s="24">
        <v>7.3</v>
      </c>
      <c r="G24" s="24">
        <v>2.6</v>
      </c>
      <c r="H24" s="24">
        <v>2.6</v>
      </c>
      <c r="I24" s="25">
        <v>0</v>
      </c>
      <c r="J24" s="25">
        <v>0</v>
      </c>
      <c r="K24" s="25">
        <v>31.6</v>
      </c>
      <c r="L24" s="25">
        <v>7.6</v>
      </c>
      <c r="M24" s="25">
        <v>36.799999999999997</v>
      </c>
      <c r="N24" s="25">
        <v>18.600000000000001</v>
      </c>
      <c r="O24" s="25">
        <v>2.6</v>
      </c>
      <c r="P24" s="25">
        <v>0.3</v>
      </c>
      <c r="Q24" s="25">
        <v>2.5</v>
      </c>
      <c r="R24" s="25">
        <v>0.1</v>
      </c>
      <c r="S24" s="25">
        <v>0</v>
      </c>
      <c r="T24" s="59">
        <f t="shared" si="1"/>
        <v>9.9999999999980105E-2</v>
      </c>
    </row>
    <row r="25" spans="1:20" x14ac:dyDescent="0.25">
      <c r="A25" s="22" t="s">
        <v>28</v>
      </c>
      <c r="B25" s="23">
        <v>238107</v>
      </c>
      <c r="C25" s="24">
        <v>22.5</v>
      </c>
      <c r="D25" s="24">
        <v>0.7</v>
      </c>
      <c r="E25" s="24">
        <v>66.099999999999994</v>
      </c>
      <c r="F25" s="24">
        <v>2.1</v>
      </c>
      <c r="G25" s="24">
        <v>1.3</v>
      </c>
      <c r="H25" s="24">
        <v>7</v>
      </c>
      <c r="I25" s="25">
        <v>0.3</v>
      </c>
      <c r="J25" s="25">
        <v>0</v>
      </c>
      <c r="K25" s="25">
        <v>22.5</v>
      </c>
      <c r="L25" s="25">
        <v>27.2</v>
      </c>
      <c r="M25" s="25">
        <v>34.6</v>
      </c>
      <c r="N25" s="25">
        <v>6.3</v>
      </c>
      <c r="O25" s="25">
        <v>1.3</v>
      </c>
      <c r="P25" s="25">
        <v>0.7</v>
      </c>
      <c r="Q25" s="25">
        <v>7</v>
      </c>
      <c r="R25" s="25">
        <v>0.4</v>
      </c>
      <c r="S25" s="25">
        <v>0</v>
      </c>
      <c r="T25" s="59">
        <f t="shared" si="1"/>
        <v>0</v>
      </c>
    </row>
    <row r="26" spans="1:20" x14ac:dyDescent="0.25">
      <c r="A26" s="22" t="s">
        <v>29</v>
      </c>
      <c r="B26" s="23">
        <v>98475</v>
      </c>
      <c r="C26" s="24">
        <v>21.5</v>
      </c>
      <c r="D26" s="24">
        <v>0.4</v>
      </c>
      <c r="E26" s="24">
        <v>62.4</v>
      </c>
      <c r="F26" s="24">
        <v>6</v>
      </c>
      <c r="G26" s="24">
        <v>6.9</v>
      </c>
      <c r="H26" s="24">
        <v>2.7</v>
      </c>
      <c r="I26" s="25">
        <v>0.1</v>
      </c>
      <c r="J26" s="25">
        <v>0</v>
      </c>
      <c r="K26" s="25">
        <v>21.5</v>
      </c>
      <c r="L26" s="25">
        <v>12.3</v>
      </c>
      <c r="M26" s="25">
        <v>45.5</v>
      </c>
      <c r="N26" s="25">
        <v>10.4</v>
      </c>
      <c r="O26" s="25">
        <v>6.9</v>
      </c>
      <c r="P26" s="25">
        <v>0.4</v>
      </c>
      <c r="Q26" s="25">
        <v>2.8</v>
      </c>
      <c r="R26" s="25">
        <v>0.3</v>
      </c>
      <c r="S26" s="25">
        <v>0</v>
      </c>
      <c r="T26" s="59">
        <f t="shared" si="1"/>
        <v>0.10000000000000853</v>
      </c>
    </row>
    <row r="27" spans="1:20" x14ac:dyDescent="0.25">
      <c r="A27" s="22" t="s">
        <v>30</v>
      </c>
      <c r="B27" s="23">
        <v>317926</v>
      </c>
      <c r="C27" s="24">
        <v>25.7</v>
      </c>
      <c r="D27" s="24">
        <v>0.1</v>
      </c>
      <c r="E27" s="24">
        <v>61.6</v>
      </c>
      <c r="F27" s="24">
        <v>1.3</v>
      </c>
      <c r="G27" s="24">
        <v>3.2</v>
      </c>
      <c r="H27" s="24">
        <v>7.6</v>
      </c>
      <c r="I27" s="25">
        <v>0.4</v>
      </c>
      <c r="J27" s="25">
        <v>0</v>
      </c>
      <c r="K27" s="25">
        <v>25.7</v>
      </c>
      <c r="L27" s="25">
        <v>16.7</v>
      </c>
      <c r="M27" s="25">
        <v>40.4</v>
      </c>
      <c r="N27" s="25">
        <v>5.5</v>
      </c>
      <c r="O27" s="25">
        <v>3.2</v>
      </c>
      <c r="P27" s="25">
        <v>0.1</v>
      </c>
      <c r="Q27" s="25">
        <v>7.6</v>
      </c>
      <c r="R27" s="25">
        <v>0.6</v>
      </c>
      <c r="S27" s="25">
        <v>0</v>
      </c>
      <c r="T27" s="59">
        <f t="shared" si="1"/>
        <v>-0.20000000000001705</v>
      </c>
    </row>
    <row r="28" spans="1:20" x14ac:dyDescent="0.25">
      <c r="A28" s="22" t="s">
        <v>31</v>
      </c>
      <c r="B28" s="23">
        <v>130379</v>
      </c>
      <c r="C28" s="24">
        <v>25.2</v>
      </c>
      <c r="D28" s="24">
        <v>0.2</v>
      </c>
      <c r="E28" s="24">
        <v>68.099999999999994</v>
      </c>
      <c r="F28" s="24">
        <v>1.2</v>
      </c>
      <c r="G28" s="24">
        <v>1.5</v>
      </c>
      <c r="H28" s="24">
        <v>3.5</v>
      </c>
      <c r="I28" s="25">
        <v>0.3</v>
      </c>
      <c r="J28" s="25">
        <v>0</v>
      </c>
      <c r="K28" s="25">
        <v>25.2</v>
      </c>
      <c r="L28" s="25">
        <v>28.7</v>
      </c>
      <c r="M28" s="25">
        <v>33.299999999999997</v>
      </c>
      <c r="N28" s="25">
        <v>7.3</v>
      </c>
      <c r="O28" s="25">
        <v>1.5</v>
      </c>
      <c r="P28" s="25">
        <v>0.2</v>
      </c>
      <c r="Q28" s="25">
        <v>3.5</v>
      </c>
      <c r="R28" s="25">
        <v>0.3</v>
      </c>
      <c r="S28" s="25">
        <v>0</v>
      </c>
      <c r="T28" s="59">
        <f t="shared" si="1"/>
        <v>0</v>
      </c>
    </row>
    <row r="29" spans="1:20" x14ac:dyDescent="0.25">
      <c r="A29" s="22" t="s">
        <v>32</v>
      </c>
      <c r="B29" s="23">
        <v>172261</v>
      </c>
      <c r="C29" s="24">
        <v>20.3</v>
      </c>
      <c r="D29" s="24">
        <v>0.2</v>
      </c>
      <c r="E29" s="24">
        <v>65.7</v>
      </c>
      <c r="F29" s="24">
        <v>1.3</v>
      </c>
      <c r="G29" s="24">
        <v>10</v>
      </c>
      <c r="H29" s="24">
        <v>2.5</v>
      </c>
      <c r="I29" s="25">
        <v>0</v>
      </c>
      <c r="J29" s="25">
        <v>0.1</v>
      </c>
      <c r="K29" s="25">
        <v>20.3</v>
      </c>
      <c r="L29" s="25">
        <v>12.9</v>
      </c>
      <c r="M29" s="25">
        <v>52</v>
      </c>
      <c r="N29" s="25">
        <v>2.2000000000000002</v>
      </c>
      <c r="O29" s="25">
        <v>10</v>
      </c>
      <c r="P29" s="25">
        <v>0.2</v>
      </c>
      <c r="Q29" s="25">
        <v>2.4</v>
      </c>
      <c r="R29" s="25">
        <v>0.1</v>
      </c>
      <c r="S29" s="25">
        <v>0.1</v>
      </c>
      <c r="T29" s="59">
        <f t="shared" si="1"/>
        <v>0.20000000000000284</v>
      </c>
    </row>
    <row r="30" spans="1:20" x14ac:dyDescent="0.25">
      <c r="A30" s="22" t="s">
        <v>33</v>
      </c>
      <c r="B30" s="23">
        <v>381142</v>
      </c>
      <c r="C30" s="24">
        <v>9.6</v>
      </c>
      <c r="D30" s="24">
        <v>0.3</v>
      </c>
      <c r="E30" s="24">
        <v>76.599999999999994</v>
      </c>
      <c r="F30" s="24">
        <v>1.3</v>
      </c>
      <c r="G30" s="24">
        <v>4.5</v>
      </c>
      <c r="H30" s="24">
        <v>7.5</v>
      </c>
      <c r="I30" s="25">
        <v>0.1</v>
      </c>
      <c r="J30" s="25">
        <v>0</v>
      </c>
      <c r="K30" s="25">
        <v>9.6</v>
      </c>
      <c r="L30" s="25">
        <v>37.9</v>
      </c>
      <c r="M30" s="25">
        <v>35.700000000000003</v>
      </c>
      <c r="N30" s="25">
        <v>4.0999999999999996</v>
      </c>
      <c r="O30" s="25">
        <v>4.5</v>
      </c>
      <c r="P30" s="25">
        <v>0.3</v>
      </c>
      <c r="Q30" s="25">
        <v>7.5</v>
      </c>
      <c r="R30" s="25">
        <v>0.4</v>
      </c>
      <c r="S30" s="25">
        <v>0</v>
      </c>
      <c r="T30" s="59">
        <f t="shared" si="1"/>
        <v>0</v>
      </c>
    </row>
    <row r="31" spans="1:20" x14ac:dyDescent="0.25">
      <c r="A31" s="22" t="s">
        <v>34</v>
      </c>
      <c r="B31" s="23">
        <v>169391</v>
      </c>
      <c r="C31" s="24">
        <v>21.9</v>
      </c>
      <c r="D31" s="24">
        <v>0.3</v>
      </c>
      <c r="E31" s="24">
        <v>59.5</v>
      </c>
      <c r="F31" s="24">
        <v>2.2000000000000002</v>
      </c>
      <c r="G31" s="24">
        <v>11.3</v>
      </c>
      <c r="H31" s="24">
        <v>4.5</v>
      </c>
      <c r="I31" s="25">
        <v>0.3</v>
      </c>
      <c r="J31" s="25">
        <v>0</v>
      </c>
      <c r="K31" s="25">
        <v>21.9</v>
      </c>
      <c r="L31" s="25">
        <v>21.6</v>
      </c>
      <c r="M31" s="25">
        <v>34.799999999999997</v>
      </c>
      <c r="N31" s="25">
        <v>5.0999999999999996</v>
      </c>
      <c r="O31" s="25">
        <v>11.4</v>
      </c>
      <c r="P31" s="25">
        <v>0.3</v>
      </c>
      <c r="Q31" s="25">
        <v>4.5</v>
      </c>
      <c r="R31" s="25">
        <v>0.4</v>
      </c>
      <c r="S31" s="25">
        <v>0</v>
      </c>
      <c r="T31" s="59">
        <f t="shared" si="1"/>
        <v>0</v>
      </c>
    </row>
    <row r="32" spans="1:20" x14ac:dyDescent="0.25">
      <c r="A32" s="22" t="s">
        <v>35</v>
      </c>
      <c r="B32" s="23">
        <v>85106</v>
      </c>
      <c r="C32" s="24">
        <v>6</v>
      </c>
      <c r="D32" s="24">
        <v>0.8</v>
      </c>
      <c r="E32" s="24">
        <v>80.099999999999994</v>
      </c>
      <c r="F32" s="24">
        <v>1.2</v>
      </c>
      <c r="G32" s="24">
        <v>1.1000000000000001</v>
      </c>
      <c r="H32" s="24">
        <v>10.5</v>
      </c>
      <c r="I32" s="25">
        <v>0.3</v>
      </c>
      <c r="J32" s="25">
        <v>0</v>
      </c>
      <c r="K32" s="25">
        <v>6</v>
      </c>
      <c r="L32" s="25">
        <v>36.1</v>
      </c>
      <c r="M32" s="25">
        <v>41.8</v>
      </c>
      <c r="N32" s="25">
        <v>3.3</v>
      </c>
      <c r="O32" s="25">
        <v>1.1000000000000001</v>
      </c>
      <c r="P32" s="25">
        <v>0.8</v>
      </c>
      <c r="Q32" s="25">
        <v>10.6</v>
      </c>
      <c r="R32" s="25">
        <v>0.2</v>
      </c>
      <c r="S32" s="25">
        <v>0</v>
      </c>
      <c r="T32" s="59">
        <f t="shared" si="1"/>
        <v>-0.10000000000000853</v>
      </c>
    </row>
    <row r="33" spans="1:20" x14ac:dyDescent="0.25">
      <c r="A33" s="22" t="s">
        <v>83</v>
      </c>
      <c r="B33" s="23">
        <v>211162</v>
      </c>
      <c r="C33" s="24" t="s">
        <v>80</v>
      </c>
      <c r="D33" s="24" t="s">
        <v>80</v>
      </c>
      <c r="E33" s="24" t="s">
        <v>80</v>
      </c>
      <c r="F33" s="24" t="s">
        <v>80</v>
      </c>
      <c r="G33" s="24" t="s">
        <v>80</v>
      </c>
      <c r="H33" s="24" t="s">
        <v>80</v>
      </c>
      <c r="I33" s="24" t="s">
        <v>80</v>
      </c>
      <c r="J33" s="24" t="s">
        <v>80</v>
      </c>
      <c r="K33" s="24" t="s">
        <v>80</v>
      </c>
      <c r="L33" s="24" t="s">
        <v>80</v>
      </c>
      <c r="M33" s="24" t="s">
        <v>80</v>
      </c>
      <c r="N33" s="24" t="s">
        <v>80</v>
      </c>
      <c r="O33" s="24" t="s">
        <v>80</v>
      </c>
      <c r="P33" s="24" t="s">
        <v>80</v>
      </c>
      <c r="Q33" s="24" t="s">
        <v>80</v>
      </c>
      <c r="R33" s="24" t="s">
        <v>80</v>
      </c>
      <c r="S33" s="24" t="s">
        <v>80</v>
      </c>
      <c r="T33" s="59">
        <f t="shared" si="1"/>
        <v>-100</v>
      </c>
    </row>
    <row r="34" spans="1:20" x14ac:dyDescent="0.25">
      <c r="A34" s="32" t="s">
        <v>37</v>
      </c>
      <c r="B34" s="33">
        <v>34036</v>
      </c>
      <c r="C34" s="34">
        <v>19.399999999999999</v>
      </c>
      <c r="D34" s="34">
        <v>0.1</v>
      </c>
      <c r="E34" s="34">
        <v>67.099999999999994</v>
      </c>
      <c r="F34" s="34">
        <v>2.5</v>
      </c>
      <c r="G34" s="34">
        <v>4.0999999999999996</v>
      </c>
      <c r="H34" s="34">
        <v>6.5</v>
      </c>
      <c r="I34" s="35">
        <v>0.2</v>
      </c>
      <c r="J34" s="35">
        <v>0</v>
      </c>
      <c r="K34" s="35">
        <v>19.399999999999999</v>
      </c>
      <c r="L34" s="35">
        <v>11.3</v>
      </c>
      <c r="M34" s="35">
        <v>48.8</v>
      </c>
      <c r="N34" s="35">
        <v>9.6999999999999993</v>
      </c>
      <c r="O34" s="35">
        <v>4.0999999999999996</v>
      </c>
      <c r="P34" s="35">
        <v>0.1</v>
      </c>
      <c r="Q34" s="35">
        <v>6.5</v>
      </c>
      <c r="R34" s="25">
        <v>0.1</v>
      </c>
      <c r="S34" s="25">
        <v>0</v>
      </c>
      <c r="T34" s="59">
        <f t="shared" si="1"/>
        <v>0</v>
      </c>
    </row>
    <row r="35" spans="1:20" x14ac:dyDescent="0.25">
      <c r="A35" s="22"/>
      <c r="B35" s="23"/>
      <c r="C35" s="24"/>
      <c r="D35" s="24"/>
      <c r="E35" s="24"/>
      <c r="F35" s="24"/>
      <c r="G35" s="24"/>
      <c r="H35" s="24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59"/>
    </row>
    <row r="36" spans="1:20" x14ac:dyDescent="0.25">
      <c r="A36" s="22" t="s">
        <v>87</v>
      </c>
      <c r="B36" s="23">
        <f>+B30</f>
        <v>381142</v>
      </c>
      <c r="C36" s="47">
        <f t="shared" ref="C36:S36" si="2">+$B$30*C30/100</f>
        <v>36589.631999999998</v>
      </c>
      <c r="D36" s="47">
        <f t="shared" si="2"/>
        <v>1143.4259999999999</v>
      </c>
      <c r="E36" s="47">
        <f t="shared" si="2"/>
        <v>291954.772</v>
      </c>
      <c r="F36" s="47">
        <f t="shared" si="2"/>
        <v>4954.8460000000005</v>
      </c>
      <c r="G36" s="47">
        <f t="shared" si="2"/>
        <v>17151.39</v>
      </c>
      <c r="H36" s="47">
        <f t="shared" si="2"/>
        <v>28585.65</v>
      </c>
      <c r="I36" s="47">
        <f t="shared" si="2"/>
        <v>381.14200000000005</v>
      </c>
      <c r="J36" s="47">
        <f t="shared" si="2"/>
        <v>0</v>
      </c>
      <c r="K36" s="47">
        <f t="shared" si="2"/>
        <v>36589.631999999998</v>
      </c>
      <c r="L36" s="47">
        <f t="shared" si="2"/>
        <v>144452.818</v>
      </c>
      <c r="M36" s="47">
        <f t="shared" si="2"/>
        <v>136067.69400000002</v>
      </c>
      <c r="N36" s="47">
        <f t="shared" si="2"/>
        <v>15626.822</v>
      </c>
      <c r="O36" s="71">
        <f t="shared" si="2"/>
        <v>17151.39</v>
      </c>
      <c r="P36" s="47">
        <f t="shared" si="2"/>
        <v>1143.4259999999999</v>
      </c>
      <c r="Q36" s="47">
        <f t="shared" si="2"/>
        <v>28585.65</v>
      </c>
      <c r="R36" s="47">
        <f t="shared" si="2"/>
        <v>1524.5680000000002</v>
      </c>
      <c r="S36" s="47">
        <f t="shared" si="2"/>
        <v>0</v>
      </c>
      <c r="T36" s="70">
        <f t="shared" ref="T36:T40" si="3">+SUM(K36:S36)-100</f>
        <v>381042.00000000006</v>
      </c>
    </row>
    <row r="37" spans="1:20" x14ac:dyDescent="0.25">
      <c r="A37" s="22" t="s">
        <v>88</v>
      </c>
      <c r="B37" s="23">
        <f>+Cantons_2022!B29</f>
        <v>376596</v>
      </c>
      <c r="C37" s="47">
        <f>+$B37*Cantons_2022!C29/100</f>
        <v>30504.276000000002</v>
      </c>
      <c r="D37" s="47">
        <f>+$B37*Cantons_2022!D29/100</f>
        <v>753.19200000000001</v>
      </c>
      <c r="E37" s="47">
        <f>+$B37*Cantons_2022!E29/100</f>
        <v>294498.07199999999</v>
      </c>
      <c r="F37" s="47">
        <f>+$B37*Cantons_2022!F29/100</f>
        <v>4142.5560000000005</v>
      </c>
      <c r="G37" s="47">
        <f>+$B37*Cantons_2022!G29/100</f>
        <v>18076.608</v>
      </c>
      <c r="H37" s="47">
        <f>+$B37*Cantons_2022!H29/100</f>
        <v>28621.296000000002</v>
      </c>
      <c r="I37" s="47">
        <f>+$B37*Cantons_2022!I29/100</f>
        <v>376.596</v>
      </c>
      <c r="J37" s="47">
        <f>+$B37*Cantons_2022!J29/100</f>
        <v>0</v>
      </c>
      <c r="K37" s="47">
        <f>+Cantons_2022!K35</f>
        <v>30504.276000000002</v>
      </c>
      <c r="L37" s="47">
        <f>+Cantons_2022!L35</f>
        <v>144236.26799999998</v>
      </c>
      <c r="M37" s="47">
        <f>+Cantons_2022!M35</f>
        <v>137834.136</v>
      </c>
      <c r="N37" s="47">
        <f>+Cantons_2022!N35</f>
        <v>15440.435999999998</v>
      </c>
      <c r="O37" s="47">
        <f>+Cantons_2022!O35</f>
        <v>18076.608</v>
      </c>
      <c r="P37" s="47">
        <f>+Cantons_2022!P35</f>
        <v>753.19200000000001</v>
      </c>
      <c r="Q37" s="47">
        <f>+Cantons_2022!Q35</f>
        <v>28621.296000000002</v>
      </c>
      <c r="R37" s="47">
        <f>+Cantons_2022!R35</f>
        <v>1506.384</v>
      </c>
      <c r="S37" s="47">
        <f>+Cantons_2022!S35</f>
        <v>0</v>
      </c>
      <c r="T37" s="59">
        <f t="shared" si="3"/>
        <v>376872.59599999996</v>
      </c>
    </row>
    <row r="38" spans="1:20" x14ac:dyDescent="0.25">
      <c r="A38" s="22" t="s">
        <v>89</v>
      </c>
      <c r="B38" s="23">
        <f>+Cantons_2021!B29</f>
        <v>371415</v>
      </c>
      <c r="C38" s="47">
        <f>+Cantons_2021!C29*B38/100</f>
        <v>25627.634999999998</v>
      </c>
      <c r="D38" s="47">
        <f>+Cantons_2021!D29*$C38/100</f>
        <v>25.627635000000001</v>
      </c>
      <c r="E38" s="47">
        <f>+Cantons_2021!E29*$C38/100</f>
        <v>20168.948744999998</v>
      </c>
      <c r="F38" s="47">
        <f>+Cantons_2021!F29*$C38/100</f>
        <v>435.66979499999997</v>
      </c>
      <c r="G38" s="47">
        <f>+Cantons_2021!G29*$C38/100</f>
        <v>1332.6370199999999</v>
      </c>
      <c r="H38" s="47">
        <f>+Cantons_2021!H29*$C38/100</f>
        <v>1845.1897199999999</v>
      </c>
      <c r="I38" s="47">
        <f>+Cantons_2021!I29*$C38/100</f>
        <v>76.882904999999994</v>
      </c>
      <c r="J38" s="47">
        <f>+Cantons_2021!J29*$C38/100</f>
        <v>0</v>
      </c>
      <c r="K38" s="47">
        <f>+Cantons_2021!K35</f>
        <v>25627.634999999998</v>
      </c>
      <c r="L38" s="47">
        <f>+Cantons_2021!L35</f>
        <v>135937.89000000001</v>
      </c>
      <c r="M38" s="47">
        <f>+Cantons_2021!M35</f>
        <v>144851.85</v>
      </c>
      <c r="N38" s="47">
        <f>+Cantons_2021!N35</f>
        <v>14856.6</v>
      </c>
      <c r="O38" s="47">
        <f>+Cantons_2021!O35</f>
        <v>19313.580000000002</v>
      </c>
      <c r="P38" s="47">
        <f>+Cantons_2021!P35</f>
        <v>371.41500000000002</v>
      </c>
      <c r="Q38" s="47">
        <f>+Cantons_2021!Q35</f>
        <v>26370.465</v>
      </c>
      <c r="R38" s="47">
        <f>+Cantons_2021!R35</f>
        <v>4085.5650000000005</v>
      </c>
      <c r="S38" s="47">
        <f>+Cantons_2021!S35</f>
        <v>0</v>
      </c>
      <c r="T38" s="59">
        <f t="shared" si="3"/>
        <v>371315</v>
      </c>
    </row>
    <row r="39" spans="1:20" x14ac:dyDescent="0.25">
      <c r="A39" s="22"/>
      <c r="B39" s="23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59"/>
    </row>
    <row r="40" spans="1:20" x14ac:dyDescent="0.25">
      <c r="A40" s="22" t="s">
        <v>95</v>
      </c>
      <c r="B40" s="23">
        <f>+Cantons_2000!B29</f>
        <v>269992</v>
      </c>
      <c r="C40" s="47"/>
      <c r="D40" s="47"/>
      <c r="E40" s="47"/>
      <c r="F40" s="47"/>
      <c r="G40" s="47"/>
      <c r="H40" s="47"/>
      <c r="I40" s="47"/>
      <c r="J40" s="47"/>
      <c r="K40" s="47">
        <f>+$B40*Cantons_2000!I29/100</f>
        <v>2429.9280000000003</v>
      </c>
      <c r="L40" s="47">
        <f>+$B40*Cantons_2000!J29/100</f>
        <v>61288.183999999994</v>
      </c>
      <c r="M40" s="47">
        <f>+$B40*Cantons_2000!K29/100</f>
        <v>168745</v>
      </c>
      <c r="N40" s="47">
        <f>+$B40*Cantons_2000!M29/100</f>
        <v>7289.7840000000006</v>
      </c>
      <c r="O40" s="47">
        <f>+$B40*Cantons_2000!N29/100</f>
        <v>20249.400000000001</v>
      </c>
      <c r="P40" s="47">
        <f>+$B40*Cantons_2000!O29/100</f>
        <v>0</v>
      </c>
      <c r="Q40" s="47">
        <f>+$B40*Cantons_2000!P29/100</f>
        <v>6479.8079999999991</v>
      </c>
      <c r="R40" s="47">
        <f>+$B40*Cantons_2000!Q29/100</f>
        <v>269.99200000000002</v>
      </c>
      <c r="S40" s="47">
        <f>+$B40*Cantons_2000!R29/100</f>
        <v>2969.9120000000003</v>
      </c>
      <c r="T40" s="59">
        <f t="shared" si="3"/>
        <v>269622.00800000003</v>
      </c>
    </row>
    <row r="41" spans="1:20" x14ac:dyDescent="0.25">
      <c r="A41" s="22"/>
      <c r="B41" s="23"/>
      <c r="C41" s="24"/>
      <c r="D41" s="24"/>
      <c r="E41" s="24"/>
      <c r="F41" s="24"/>
      <c r="G41" s="24"/>
      <c r="H41" s="24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</row>
    <row r="42" spans="1:20" s="42" customFormat="1" x14ac:dyDescent="0.25">
      <c r="A42" s="40" t="s">
        <v>78</v>
      </c>
      <c r="B42" s="41"/>
      <c r="C42" s="41"/>
      <c r="D42" s="41"/>
      <c r="E42" s="41"/>
      <c r="F42" s="41"/>
      <c r="G42" s="41">
        <f>+G30*B30/100</f>
        <v>17151.39</v>
      </c>
      <c r="H42" s="41"/>
      <c r="I42" s="41"/>
      <c r="J42" s="41"/>
      <c r="K42" s="41"/>
      <c r="L42" s="41"/>
      <c r="R42" s="43"/>
      <c r="S42" s="43"/>
    </row>
    <row r="43" spans="1:20" s="42" customFormat="1" ht="14.1" customHeight="1" x14ac:dyDescent="0.3">
      <c r="A43" s="40" t="s">
        <v>74</v>
      </c>
      <c r="B43" s="41"/>
      <c r="C43" s="41"/>
      <c r="D43" s="41"/>
      <c r="E43" s="41"/>
      <c r="F43" s="41"/>
      <c r="G43" s="41"/>
      <c r="H43" s="41"/>
      <c r="I43" s="41"/>
      <c r="J43" s="44"/>
      <c r="K43" s="41"/>
      <c r="L43" s="41"/>
    </row>
    <row r="44" spans="1:20" s="42" customFormat="1" ht="14.1" customHeight="1" x14ac:dyDescent="0.3">
      <c r="A44" s="45" t="s">
        <v>55</v>
      </c>
      <c r="B44" s="41"/>
      <c r="C44" s="41"/>
      <c r="D44" s="41"/>
      <c r="E44" s="41"/>
      <c r="F44" s="41"/>
      <c r="G44" s="41"/>
      <c r="H44" s="41"/>
      <c r="I44" s="41"/>
      <c r="J44" s="44"/>
      <c r="K44" s="41"/>
      <c r="L44" s="41"/>
    </row>
    <row r="45" spans="1:20" s="42" customFormat="1" ht="14.1" customHeight="1" x14ac:dyDescent="0.3">
      <c r="A45" s="45" t="s">
        <v>54</v>
      </c>
      <c r="B45" s="41"/>
      <c r="C45" s="41"/>
      <c r="D45" s="41"/>
      <c r="E45" s="41"/>
      <c r="F45" s="41"/>
      <c r="G45" s="41"/>
      <c r="H45" s="41"/>
      <c r="I45" s="41"/>
      <c r="J45" s="44"/>
      <c r="K45" s="41"/>
      <c r="L45" s="41"/>
    </row>
    <row r="46" spans="1:20" s="42" customFormat="1" ht="14.1" customHeight="1" x14ac:dyDescent="0.3">
      <c r="A46" s="37" t="s">
        <v>66</v>
      </c>
      <c r="B46" s="41"/>
      <c r="C46" s="41"/>
      <c r="D46" s="41"/>
      <c r="E46" s="41"/>
      <c r="F46" s="41"/>
      <c r="G46" s="41"/>
      <c r="H46" s="41"/>
      <c r="I46" s="41"/>
      <c r="J46" s="44"/>
      <c r="K46" s="41"/>
      <c r="L46" s="41"/>
    </row>
    <row r="47" spans="1:20" s="68" customFormat="1" ht="14.1" customHeight="1" x14ac:dyDescent="0.3">
      <c r="A47" s="65" t="s">
        <v>93</v>
      </c>
      <c r="B47" s="66"/>
      <c r="C47" s="66"/>
      <c r="D47" s="66"/>
      <c r="E47" s="66"/>
      <c r="F47" s="66"/>
      <c r="G47" s="66"/>
      <c r="H47" s="66"/>
      <c r="I47" s="66"/>
      <c r="J47" s="67"/>
      <c r="K47" s="66"/>
      <c r="L47" s="66"/>
    </row>
    <row r="48" spans="1:20" s="42" customFormat="1" x14ac:dyDescent="0.25">
      <c r="A48" s="45" t="s">
        <v>42</v>
      </c>
    </row>
    <row r="49" spans="1:20" s="42" customFormat="1" x14ac:dyDescent="0.25">
      <c r="A49" s="45" t="s">
        <v>79</v>
      </c>
    </row>
    <row r="50" spans="1:20" s="42" customFormat="1" x14ac:dyDescent="0.25">
      <c r="A50" s="45"/>
    </row>
    <row r="51" spans="1:20" s="42" customFormat="1" x14ac:dyDescent="0.25">
      <c r="A51" s="45" t="s">
        <v>40</v>
      </c>
    </row>
    <row r="52" spans="1:20" x14ac:dyDescent="0.25">
      <c r="A52" s="60" t="s">
        <v>91</v>
      </c>
      <c r="T52" s="69" t="s">
        <v>92</v>
      </c>
    </row>
    <row r="53" spans="1:20" x14ac:dyDescent="0.25">
      <c r="A53" s="18" t="s">
        <v>11</v>
      </c>
      <c r="B53" s="19">
        <v>4042791</v>
      </c>
    </row>
    <row r="54" spans="1:20" x14ac:dyDescent="0.25">
      <c r="A54" s="54" t="s">
        <v>90</v>
      </c>
      <c r="B54" s="55">
        <f>+B53</f>
        <v>4042791</v>
      </c>
      <c r="K54" s="61">
        <f t="shared" ref="K54:S54" si="4">+$B53*K7/100</f>
        <v>743873.54399999988</v>
      </c>
      <c r="L54" s="61">
        <f t="shared" si="4"/>
        <v>1010697.75</v>
      </c>
      <c r="M54" s="61">
        <f t="shared" si="4"/>
        <v>1536260.58</v>
      </c>
      <c r="N54" s="61">
        <f t="shared" si="4"/>
        <v>238524.66900000002</v>
      </c>
      <c r="O54" s="61">
        <f t="shared" si="4"/>
        <v>133412.103</v>
      </c>
      <c r="P54" s="61">
        <f t="shared" si="4"/>
        <v>8085.5820000000003</v>
      </c>
      <c r="Q54" s="61">
        <f t="shared" si="4"/>
        <v>347680.02600000001</v>
      </c>
      <c r="R54" s="61">
        <f t="shared" si="4"/>
        <v>20213.955000000002</v>
      </c>
      <c r="S54" s="61">
        <f t="shared" si="4"/>
        <v>4042.7910000000002</v>
      </c>
      <c r="T54" s="62">
        <f>+SUM(K54:S54)-B53</f>
        <v>0</v>
      </c>
    </row>
    <row r="55" spans="1:20" x14ac:dyDescent="0.25">
      <c r="A55" s="22" t="s">
        <v>12</v>
      </c>
      <c r="B55" s="23">
        <v>725608</v>
      </c>
      <c r="K55" s="63">
        <f>+$B55*K9/100</f>
        <v>139316.736</v>
      </c>
      <c r="L55" s="63">
        <f t="shared" ref="L55:S55" si="5">+$B55*L9/100</f>
        <v>216956.79199999999</v>
      </c>
      <c r="M55" s="63">
        <f t="shared" si="5"/>
        <v>245981.11199999999</v>
      </c>
      <c r="N55" s="63">
        <f t="shared" si="5"/>
        <v>27573.103999999999</v>
      </c>
      <c r="O55" s="63">
        <f t="shared" si="5"/>
        <v>9432.9040000000005</v>
      </c>
      <c r="P55" s="63">
        <f t="shared" si="5"/>
        <v>725.60800000000006</v>
      </c>
      <c r="Q55" s="63">
        <f t="shared" si="5"/>
        <v>78365.664000000004</v>
      </c>
      <c r="R55" s="63">
        <f t="shared" si="5"/>
        <v>6530.4720000000007</v>
      </c>
      <c r="S55" s="63">
        <f t="shared" si="5"/>
        <v>725.60800000000006</v>
      </c>
      <c r="T55" s="64">
        <f>+SUM(K55:S55)-B55</f>
        <v>0</v>
      </c>
    </row>
    <row r="56" spans="1:20" x14ac:dyDescent="0.25">
      <c r="A56" s="22" t="s">
        <v>13</v>
      </c>
      <c r="B56" s="23">
        <v>499323</v>
      </c>
      <c r="K56" s="63">
        <f t="shared" ref="K56:S56" si="6">+$B56*K10/100</f>
        <v>77894.387999999992</v>
      </c>
      <c r="L56" s="63">
        <f t="shared" si="6"/>
        <v>93373.400999999998</v>
      </c>
      <c r="M56" s="63">
        <f t="shared" si="6"/>
        <v>227191.965</v>
      </c>
      <c r="N56" s="63">
        <f t="shared" si="6"/>
        <v>54925.53</v>
      </c>
      <c r="O56" s="63">
        <f t="shared" si="6"/>
        <v>15479.013000000001</v>
      </c>
      <c r="P56" s="63">
        <f t="shared" si="6"/>
        <v>998.64600000000007</v>
      </c>
      <c r="Q56" s="63">
        <f t="shared" si="6"/>
        <v>27962.088</v>
      </c>
      <c r="R56" s="63">
        <f t="shared" si="6"/>
        <v>1997.2920000000001</v>
      </c>
      <c r="S56" s="63">
        <f t="shared" si="6"/>
        <v>0</v>
      </c>
      <c r="T56" s="64">
        <f t="shared" ref="T56:T80" si="7">+SUM(K56:S56)-B56</f>
        <v>499.32299999997485</v>
      </c>
    </row>
    <row r="57" spans="1:20" x14ac:dyDescent="0.25">
      <c r="A57" s="22" t="s">
        <v>14</v>
      </c>
      <c r="B57" s="23">
        <v>191312</v>
      </c>
      <c r="K57" s="63">
        <f t="shared" ref="K57:S57" si="8">+$B57*K11/100</f>
        <v>48401.936000000009</v>
      </c>
      <c r="L57" s="63">
        <f t="shared" si="8"/>
        <v>36349.279999999999</v>
      </c>
      <c r="M57" s="63">
        <f t="shared" si="8"/>
        <v>69637.567999999999</v>
      </c>
      <c r="N57" s="63">
        <f t="shared" si="8"/>
        <v>16261.52</v>
      </c>
      <c r="O57" s="63">
        <f t="shared" si="8"/>
        <v>4974.1120000000001</v>
      </c>
      <c r="P57" s="63">
        <f t="shared" si="8"/>
        <v>191.31200000000001</v>
      </c>
      <c r="Q57" s="63">
        <f t="shared" si="8"/>
        <v>12817.904000000002</v>
      </c>
      <c r="R57" s="63">
        <f t="shared" si="8"/>
        <v>1530.4960000000001</v>
      </c>
      <c r="S57" s="63">
        <f t="shared" si="8"/>
        <v>765.24800000000005</v>
      </c>
      <c r="T57" s="64">
        <f t="shared" si="7"/>
        <v>-382.62399999998161</v>
      </c>
    </row>
    <row r="58" spans="1:20" x14ac:dyDescent="0.25">
      <c r="A58" s="22" t="s">
        <v>15</v>
      </c>
      <c r="B58" s="23">
        <v>16501</v>
      </c>
      <c r="K58" s="63">
        <f t="shared" ref="K58:S58" si="9">+$B58*K12/100</f>
        <v>4603.7789999999995</v>
      </c>
      <c r="L58" s="63">
        <f t="shared" si="9"/>
        <v>0</v>
      </c>
      <c r="M58" s="63">
        <f t="shared" si="9"/>
        <v>6996.424</v>
      </c>
      <c r="N58" s="63">
        <f t="shared" si="9"/>
        <v>2359.643</v>
      </c>
      <c r="O58" s="63">
        <f t="shared" si="9"/>
        <v>1188.0719999999999</v>
      </c>
      <c r="P58" s="63">
        <f t="shared" si="9"/>
        <v>16.501000000000001</v>
      </c>
      <c r="Q58" s="63">
        <f t="shared" si="9"/>
        <v>1270.577</v>
      </c>
      <c r="R58" s="63">
        <f t="shared" si="9"/>
        <v>66.004000000000005</v>
      </c>
      <c r="S58" s="63">
        <f t="shared" si="9"/>
        <v>0</v>
      </c>
      <c r="T58" s="64">
        <f t="shared" si="7"/>
        <v>0</v>
      </c>
    </row>
    <row r="59" spans="1:20" x14ac:dyDescent="0.25">
      <c r="A59" s="22" t="s">
        <v>16</v>
      </c>
      <c r="B59" s="23">
        <v>73024</v>
      </c>
      <c r="K59" s="63">
        <f t="shared" ref="K59:S59" si="10">+$B59*K13/100</f>
        <v>16211.328000000001</v>
      </c>
      <c r="L59" s="63">
        <f t="shared" si="10"/>
        <v>11829.888000000001</v>
      </c>
      <c r="M59" s="63">
        <f t="shared" si="10"/>
        <v>29428.671999999999</v>
      </c>
      <c r="N59" s="63">
        <f t="shared" si="10"/>
        <v>6937.28</v>
      </c>
      <c r="O59" s="63">
        <f t="shared" si="10"/>
        <v>2409.7919999999999</v>
      </c>
      <c r="P59" s="63">
        <f t="shared" si="10"/>
        <v>292.096</v>
      </c>
      <c r="Q59" s="63">
        <f t="shared" si="10"/>
        <v>5622.8480000000009</v>
      </c>
      <c r="R59" s="63">
        <f t="shared" si="10"/>
        <v>292.096</v>
      </c>
      <c r="S59" s="63">
        <f t="shared" si="10"/>
        <v>0</v>
      </c>
      <c r="T59" s="64">
        <f t="shared" si="7"/>
        <v>0</v>
      </c>
    </row>
    <row r="60" spans="1:20" x14ac:dyDescent="0.25">
      <c r="A60" s="22" t="s">
        <v>17</v>
      </c>
      <c r="B60" s="23">
        <v>16969</v>
      </c>
      <c r="K60" s="63">
        <f t="shared" ref="K60:S60" si="11">+$B60*K14/100</f>
        <v>4394.9709999999995</v>
      </c>
      <c r="L60" s="63">
        <f t="shared" si="11"/>
        <v>16.969000000000001</v>
      </c>
      <c r="M60" s="63">
        <f t="shared" si="11"/>
        <v>6329.4369999999999</v>
      </c>
      <c r="N60" s="63">
        <f t="shared" si="11"/>
        <v>3071.3890000000001</v>
      </c>
      <c r="O60" s="63">
        <f t="shared" si="11"/>
        <v>950.2639999999999</v>
      </c>
      <c r="P60" s="63">
        <f t="shared" si="11"/>
        <v>16.969000000000001</v>
      </c>
      <c r="Q60" s="63">
        <f t="shared" si="11"/>
        <v>2121.125</v>
      </c>
      <c r="R60" s="63">
        <f t="shared" si="11"/>
        <v>101.81399999999999</v>
      </c>
      <c r="S60" s="63">
        <f t="shared" si="11"/>
        <v>0</v>
      </c>
      <c r="T60" s="64">
        <f t="shared" si="7"/>
        <v>33.937999999994645</v>
      </c>
    </row>
    <row r="61" spans="1:20" x14ac:dyDescent="0.25">
      <c r="A61" s="22" t="s">
        <v>18</v>
      </c>
      <c r="B61" s="23">
        <v>20210</v>
      </c>
      <c r="K61" s="63">
        <f t="shared" ref="K61:S61" si="12">+$B61*K15/100</f>
        <v>6446.99</v>
      </c>
      <c r="L61" s="63">
        <f t="shared" si="12"/>
        <v>161.68</v>
      </c>
      <c r="M61" s="63">
        <f t="shared" si="12"/>
        <v>8811.56</v>
      </c>
      <c r="N61" s="63">
        <f t="shared" si="12"/>
        <v>2263.52</v>
      </c>
      <c r="O61" s="63">
        <f t="shared" si="12"/>
        <v>909.45</v>
      </c>
      <c r="P61" s="63">
        <f t="shared" si="12"/>
        <v>40.42</v>
      </c>
      <c r="Q61" s="63">
        <f t="shared" si="12"/>
        <v>1515.75</v>
      </c>
      <c r="R61" s="63">
        <f t="shared" si="12"/>
        <v>60.63</v>
      </c>
      <c r="S61" s="63">
        <f t="shared" si="12"/>
        <v>0</v>
      </c>
      <c r="T61" s="64">
        <f t="shared" si="7"/>
        <v>0</v>
      </c>
    </row>
    <row r="62" spans="1:20" x14ac:dyDescent="0.25">
      <c r="A62" s="22" t="s">
        <v>19</v>
      </c>
      <c r="B62" s="23">
        <v>19048</v>
      </c>
      <c r="K62" s="63">
        <f t="shared" ref="K62:S62" si="13">+$B62*K16/100</f>
        <v>3161.9680000000003</v>
      </c>
      <c r="L62" s="63">
        <f t="shared" si="13"/>
        <v>3104.8240000000001</v>
      </c>
      <c r="M62" s="63">
        <f t="shared" si="13"/>
        <v>8895.4160000000011</v>
      </c>
      <c r="N62" s="63">
        <f t="shared" si="13"/>
        <v>2381</v>
      </c>
      <c r="O62" s="63">
        <f t="shared" si="13"/>
        <v>1066.6879999999999</v>
      </c>
      <c r="P62" s="63">
        <f t="shared" si="13"/>
        <v>57.143999999999998</v>
      </c>
      <c r="Q62" s="63">
        <f t="shared" si="13"/>
        <v>304.76800000000003</v>
      </c>
      <c r="R62" s="63">
        <f t="shared" si="13"/>
        <v>76.192000000000007</v>
      </c>
      <c r="S62" s="63">
        <f t="shared" si="13"/>
        <v>0</v>
      </c>
      <c r="T62" s="64">
        <f t="shared" si="7"/>
        <v>0</v>
      </c>
    </row>
    <row r="63" spans="1:20" x14ac:dyDescent="0.25">
      <c r="A63" s="22" t="s">
        <v>20</v>
      </c>
      <c r="B63" s="23">
        <v>56992</v>
      </c>
      <c r="K63" s="63">
        <f t="shared" ref="K63:S63" si="14">+$B63*K17/100</f>
        <v>10429.536</v>
      </c>
      <c r="L63" s="63">
        <f t="shared" si="14"/>
        <v>17952.48</v>
      </c>
      <c r="M63" s="63">
        <f t="shared" si="14"/>
        <v>20004.192000000003</v>
      </c>
      <c r="N63" s="63">
        <f t="shared" si="14"/>
        <v>3533.5040000000004</v>
      </c>
      <c r="O63" s="63">
        <f t="shared" si="14"/>
        <v>968.86399999999992</v>
      </c>
      <c r="P63" s="63">
        <f t="shared" si="14"/>
        <v>56.992000000000004</v>
      </c>
      <c r="Q63" s="63">
        <f t="shared" si="14"/>
        <v>3875.4559999999997</v>
      </c>
      <c r="R63" s="63">
        <f t="shared" si="14"/>
        <v>170.976</v>
      </c>
      <c r="S63" s="63">
        <f t="shared" si="14"/>
        <v>0</v>
      </c>
      <c r="T63" s="64">
        <f t="shared" si="7"/>
        <v>0</v>
      </c>
    </row>
    <row r="64" spans="1:20" x14ac:dyDescent="0.25">
      <c r="A64" s="22" t="s">
        <v>21</v>
      </c>
      <c r="B64" s="23">
        <v>146334</v>
      </c>
      <c r="K64" s="63">
        <f t="shared" ref="K64:S64" si="15">+$B64*K18/100</f>
        <v>46973.214000000007</v>
      </c>
      <c r="L64" s="63">
        <f t="shared" si="15"/>
        <v>19901.423999999999</v>
      </c>
      <c r="M64" s="63">
        <f t="shared" si="15"/>
        <v>49168.224000000002</v>
      </c>
      <c r="N64" s="63">
        <f t="shared" si="15"/>
        <v>9072.7080000000005</v>
      </c>
      <c r="O64" s="63">
        <f t="shared" si="15"/>
        <v>6585.03</v>
      </c>
      <c r="P64" s="63">
        <f t="shared" si="15"/>
        <v>439.00199999999995</v>
      </c>
      <c r="Q64" s="63">
        <f t="shared" si="15"/>
        <v>13755.396000000001</v>
      </c>
      <c r="R64" s="63">
        <f t="shared" si="15"/>
        <v>292.66800000000001</v>
      </c>
      <c r="S64" s="63">
        <f t="shared" si="15"/>
        <v>0</v>
      </c>
      <c r="T64" s="64">
        <f t="shared" si="7"/>
        <v>-146.33399999997346</v>
      </c>
    </row>
    <row r="65" spans="1:20" x14ac:dyDescent="0.25">
      <c r="A65" s="22" t="s">
        <v>22</v>
      </c>
      <c r="B65" s="23">
        <v>130385</v>
      </c>
      <c r="K65" s="63">
        <f t="shared" ref="K65:S65" si="16">+$B65*K19/100</f>
        <v>25946.615000000002</v>
      </c>
      <c r="L65" s="63">
        <f t="shared" si="16"/>
        <v>36116.644999999997</v>
      </c>
      <c r="M65" s="63">
        <f t="shared" si="16"/>
        <v>53327.464999999997</v>
      </c>
      <c r="N65" s="63">
        <f t="shared" si="16"/>
        <v>7040.79</v>
      </c>
      <c r="O65" s="63">
        <f t="shared" si="16"/>
        <v>3390.01</v>
      </c>
      <c r="P65" s="63">
        <f t="shared" si="16"/>
        <v>260.77</v>
      </c>
      <c r="Q65" s="63">
        <f t="shared" si="16"/>
        <v>3781.165</v>
      </c>
      <c r="R65" s="63">
        <f t="shared" si="16"/>
        <v>521.54</v>
      </c>
      <c r="S65" s="63">
        <f t="shared" si="16"/>
        <v>0</v>
      </c>
      <c r="T65" s="64">
        <f t="shared" si="7"/>
        <v>0</v>
      </c>
    </row>
    <row r="66" spans="1:20" x14ac:dyDescent="0.25">
      <c r="A66" s="22" t="s">
        <v>23</v>
      </c>
      <c r="B66" s="23">
        <v>101789</v>
      </c>
      <c r="K66" s="63">
        <f t="shared" ref="K66:S66" si="17">+$B66*K20/100</f>
        <v>3155.4590000000003</v>
      </c>
      <c r="L66" s="63">
        <f t="shared" si="17"/>
        <v>28806.287</v>
      </c>
      <c r="M66" s="63">
        <f t="shared" si="17"/>
        <v>7735.963999999999</v>
      </c>
      <c r="N66" s="63">
        <f t="shared" si="17"/>
        <v>916.10100000000011</v>
      </c>
      <c r="O66" s="63">
        <f t="shared" si="17"/>
        <v>203.57800000000003</v>
      </c>
      <c r="P66" s="63">
        <f t="shared" si="17"/>
        <v>0</v>
      </c>
      <c r="Q66" s="63">
        <f t="shared" si="17"/>
        <v>60869.821999999993</v>
      </c>
      <c r="R66" s="63">
        <f t="shared" si="17"/>
        <v>101.78900000000002</v>
      </c>
      <c r="S66" s="63">
        <f t="shared" si="17"/>
        <v>0</v>
      </c>
      <c r="T66" s="64">
        <f t="shared" si="7"/>
        <v>0</v>
      </c>
    </row>
    <row r="67" spans="1:20" x14ac:dyDescent="0.25">
      <c r="A67" s="22" t="s">
        <v>24</v>
      </c>
      <c r="B67" s="23">
        <v>135134</v>
      </c>
      <c r="K67" s="63">
        <f t="shared" ref="K67:S67" si="18">+$B67*K21/100</f>
        <v>16080.946000000002</v>
      </c>
      <c r="L67" s="63">
        <f t="shared" si="18"/>
        <v>43513.148000000008</v>
      </c>
      <c r="M67" s="63">
        <f t="shared" si="18"/>
        <v>43107.745999999999</v>
      </c>
      <c r="N67" s="63">
        <f t="shared" si="18"/>
        <v>5540.4939999999988</v>
      </c>
      <c r="O67" s="63">
        <f t="shared" si="18"/>
        <v>2432.4120000000003</v>
      </c>
      <c r="P67" s="63">
        <f t="shared" si="18"/>
        <v>0</v>
      </c>
      <c r="Q67" s="63">
        <f t="shared" si="18"/>
        <v>20134.966</v>
      </c>
      <c r="R67" s="63">
        <f t="shared" si="18"/>
        <v>945.93799999999987</v>
      </c>
      <c r="S67" s="63">
        <f t="shared" si="18"/>
        <v>3513.4840000000004</v>
      </c>
      <c r="T67" s="64">
        <f t="shared" si="7"/>
        <v>135.13399999999092</v>
      </c>
    </row>
    <row r="68" spans="1:20" x14ac:dyDescent="0.25">
      <c r="A68" s="22" t="s">
        <v>25</v>
      </c>
      <c r="B68" s="23">
        <v>40378</v>
      </c>
      <c r="K68" s="63">
        <f t="shared" ref="K68:S68" si="19">+$B68*K22/100</f>
        <v>6904.6380000000008</v>
      </c>
      <c r="L68" s="63">
        <f t="shared" si="19"/>
        <v>14213.056</v>
      </c>
      <c r="M68" s="63">
        <f t="shared" si="19"/>
        <v>13809.276000000002</v>
      </c>
      <c r="N68" s="63">
        <f t="shared" si="19"/>
        <v>2180.4120000000003</v>
      </c>
      <c r="O68" s="63">
        <f t="shared" si="19"/>
        <v>686.42599999999993</v>
      </c>
      <c r="P68" s="63">
        <f t="shared" si="19"/>
        <v>40.378</v>
      </c>
      <c r="Q68" s="63">
        <f t="shared" si="19"/>
        <v>2341.924</v>
      </c>
      <c r="R68" s="63">
        <f t="shared" si="19"/>
        <v>242.268</v>
      </c>
      <c r="S68" s="63">
        <f t="shared" si="19"/>
        <v>0</v>
      </c>
      <c r="T68" s="64">
        <f t="shared" si="7"/>
        <v>40.377999999989697</v>
      </c>
    </row>
    <row r="69" spans="1:20" x14ac:dyDescent="0.25">
      <c r="A69" s="22" t="s">
        <v>26</v>
      </c>
      <c r="B69" s="23">
        <v>24959</v>
      </c>
      <c r="K69" s="63">
        <f t="shared" ref="K69:S69" si="20">+$B69*K23/100</f>
        <v>4392.7840000000006</v>
      </c>
      <c r="L69" s="63">
        <f t="shared" si="20"/>
        <v>5266.3490000000002</v>
      </c>
      <c r="M69" s="63">
        <f t="shared" si="20"/>
        <v>9559.2969999999987</v>
      </c>
      <c r="N69" s="63">
        <f t="shared" si="20"/>
        <v>3668.973</v>
      </c>
      <c r="O69" s="63">
        <f t="shared" si="20"/>
        <v>623.97500000000002</v>
      </c>
      <c r="P69" s="63">
        <f t="shared" si="20"/>
        <v>49.917999999999999</v>
      </c>
      <c r="Q69" s="63">
        <f t="shared" si="20"/>
        <v>1372.7449999999999</v>
      </c>
      <c r="R69" s="63">
        <f t="shared" si="20"/>
        <v>24.959</v>
      </c>
      <c r="S69" s="63">
        <f t="shared" si="20"/>
        <v>0</v>
      </c>
      <c r="T69" s="64">
        <f t="shared" si="7"/>
        <v>0</v>
      </c>
    </row>
    <row r="70" spans="1:20" x14ac:dyDescent="0.25">
      <c r="A70" s="22" t="s">
        <v>27</v>
      </c>
      <c r="B70" s="23">
        <v>6840</v>
      </c>
      <c r="K70" s="63">
        <f t="shared" ref="K70:S70" si="21">+$B70*K24/100</f>
        <v>2161.44</v>
      </c>
      <c r="L70" s="63">
        <f t="shared" si="21"/>
        <v>519.84</v>
      </c>
      <c r="M70" s="63">
        <f t="shared" si="21"/>
        <v>2517.12</v>
      </c>
      <c r="N70" s="63">
        <f t="shared" si="21"/>
        <v>1272.2400000000002</v>
      </c>
      <c r="O70" s="63">
        <f t="shared" si="21"/>
        <v>177.84</v>
      </c>
      <c r="P70" s="63">
        <f t="shared" si="21"/>
        <v>20.52</v>
      </c>
      <c r="Q70" s="63">
        <f t="shared" si="21"/>
        <v>171</v>
      </c>
      <c r="R70" s="63">
        <f t="shared" si="21"/>
        <v>6.84</v>
      </c>
      <c r="S70" s="63">
        <f t="shared" si="21"/>
        <v>0</v>
      </c>
      <c r="T70" s="64">
        <f t="shared" si="7"/>
        <v>6.8400000000001455</v>
      </c>
    </row>
    <row r="71" spans="1:20" x14ac:dyDescent="0.25">
      <c r="A71" s="22" t="s">
        <v>28</v>
      </c>
      <c r="B71" s="23">
        <v>238107</v>
      </c>
      <c r="K71" s="63">
        <f t="shared" ref="K71:S71" si="22">+$B71*K25/100</f>
        <v>53574.074999999997</v>
      </c>
      <c r="L71" s="63">
        <f t="shared" si="22"/>
        <v>64765.103999999992</v>
      </c>
      <c r="M71" s="63">
        <f t="shared" si="22"/>
        <v>82385.021999999997</v>
      </c>
      <c r="N71" s="63">
        <f t="shared" si="22"/>
        <v>15000.740999999998</v>
      </c>
      <c r="O71" s="63">
        <f t="shared" si="22"/>
        <v>3095.3910000000005</v>
      </c>
      <c r="P71" s="63">
        <f t="shared" si="22"/>
        <v>1666.749</v>
      </c>
      <c r="Q71" s="63">
        <f t="shared" si="22"/>
        <v>16667.490000000002</v>
      </c>
      <c r="R71" s="63">
        <f t="shared" si="22"/>
        <v>952.428</v>
      </c>
      <c r="S71" s="63">
        <f t="shared" si="22"/>
        <v>0</v>
      </c>
      <c r="T71" s="64">
        <f t="shared" si="7"/>
        <v>0</v>
      </c>
    </row>
    <row r="72" spans="1:20" x14ac:dyDescent="0.25">
      <c r="A72" s="22" t="s">
        <v>29</v>
      </c>
      <c r="B72" s="23">
        <v>98475</v>
      </c>
      <c r="K72" s="63">
        <f t="shared" ref="K72:S72" si="23">+$B72*K26/100</f>
        <v>21172.125</v>
      </c>
      <c r="L72" s="63">
        <f t="shared" si="23"/>
        <v>12112.424999999999</v>
      </c>
      <c r="M72" s="63">
        <f t="shared" si="23"/>
        <v>44806.125</v>
      </c>
      <c r="N72" s="63">
        <f t="shared" si="23"/>
        <v>10241.4</v>
      </c>
      <c r="O72" s="63">
        <f t="shared" si="23"/>
        <v>6794.7749999999996</v>
      </c>
      <c r="P72" s="63">
        <f t="shared" si="23"/>
        <v>393.9</v>
      </c>
      <c r="Q72" s="63">
        <f t="shared" si="23"/>
        <v>2757.3</v>
      </c>
      <c r="R72" s="63">
        <f t="shared" si="23"/>
        <v>295.42500000000001</v>
      </c>
      <c r="S72" s="63">
        <f t="shared" si="23"/>
        <v>0</v>
      </c>
      <c r="T72" s="64">
        <f t="shared" si="7"/>
        <v>98.474999999991269</v>
      </c>
    </row>
    <row r="73" spans="1:20" x14ac:dyDescent="0.25">
      <c r="A73" s="22" t="s">
        <v>30</v>
      </c>
      <c r="B73" s="23">
        <v>317926</v>
      </c>
      <c r="K73" s="63">
        <f t="shared" ref="K73:S73" si="24">+$B73*K27/100</f>
        <v>81706.982000000004</v>
      </c>
      <c r="L73" s="63">
        <f t="shared" si="24"/>
        <v>53093.642</v>
      </c>
      <c r="M73" s="63">
        <f t="shared" si="24"/>
        <v>128442.10400000001</v>
      </c>
      <c r="N73" s="63">
        <f t="shared" si="24"/>
        <v>17485.93</v>
      </c>
      <c r="O73" s="63">
        <f t="shared" si="24"/>
        <v>10173.632000000001</v>
      </c>
      <c r="P73" s="63">
        <f t="shared" si="24"/>
        <v>317.92600000000004</v>
      </c>
      <c r="Q73" s="63">
        <f t="shared" si="24"/>
        <v>24162.376</v>
      </c>
      <c r="R73" s="63">
        <f t="shared" si="24"/>
        <v>1907.556</v>
      </c>
      <c r="S73" s="63">
        <f t="shared" si="24"/>
        <v>0</v>
      </c>
      <c r="T73" s="64">
        <f t="shared" si="7"/>
        <v>-635.85200000007171</v>
      </c>
    </row>
    <row r="74" spans="1:20" x14ac:dyDescent="0.25">
      <c r="A74" s="22" t="s">
        <v>31</v>
      </c>
      <c r="B74" s="23">
        <v>130379</v>
      </c>
      <c r="K74" s="63">
        <f t="shared" ref="K74:S74" si="25">+$B74*K28/100</f>
        <v>32855.508000000002</v>
      </c>
      <c r="L74" s="63">
        <f t="shared" si="25"/>
        <v>37418.773000000001</v>
      </c>
      <c r="M74" s="63">
        <f t="shared" si="25"/>
        <v>43416.206999999995</v>
      </c>
      <c r="N74" s="63">
        <f t="shared" si="25"/>
        <v>9517.6669999999995</v>
      </c>
      <c r="O74" s="63">
        <f t="shared" si="25"/>
        <v>1955.6849999999999</v>
      </c>
      <c r="P74" s="63">
        <f t="shared" si="25"/>
        <v>260.75800000000004</v>
      </c>
      <c r="Q74" s="63">
        <f t="shared" si="25"/>
        <v>4563.2650000000003</v>
      </c>
      <c r="R74" s="63">
        <f t="shared" si="25"/>
        <v>391.13699999999994</v>
      </c>
      <c r="S74" s="63">
        <f t="shared" si="25"/>
        <v>0</v>
      </c>
      <c r="T74" s="64">
        <f t="shared" si="7"/>
        <v>0</v>
      </c>
    </row>
    <row r="75" spans="1:20" x14ac:dyDescent="0.25">
      <c r="A75" s="22" t="s">
        <v>32</v>
      </c>
      <c r="B75" s="23">
        <v>172261</v>
      </c>
      <c r="K75" s="63">
        <f t="shared" ref="K75:S75" si="26">+$B75*K29/100</f>
        <v>34968.983</v>
      </c>
      <c r="L75" s="63">
        <f t="shared" si="26"/>
        <v>22221.668999999998</v>
      </c>
      <c r="M75" s="63">
        <f t="shared" si="26"/>
        <v>89575.72</v>
      </c>
      <c r="N75" s="63">
        <f t="shared" si="26"/>
        <v>3789.7420000000002</v>
      </c>
      <c r="O75" s="63">
        <f t="shared" si="26"/>
        <v>17226.099999999999</v>
      </c>
      <c r="P75" s="63">
        <f t="shared" si="26"/>
        <v>344.52200000000005</v>
      </c>
      <c r="Q75" s="63">
        <f t="shared" si="26"/>
        <v>4134.2639999999992</v>
      </c>
      <c r="R75" s="63">
        <f t="shared" si="26"/>
        <v>172.26100000000002</v>
      </c>
      <c r="S75" s="63">
        <f t="shared" si="26"/>
        <v>172.26100000000002</v>
      </c>
      <c r="T75" s="64">
        <f t="shared" si="7"/>
        <v>344.52199999999721</v>
      </c>
    </row>
    <row r="76" spans="1:20" x14ac:dyDescent="0.25">
      <c r="A76" s="22" t="s">
        <v>33</v>
      </c>
      <c r="B76" s="23">
        <v>381142</v>
      </c>
      <c r="K76" s="63">
        <f t="shared" ref="K76:S76" si="27">+$B76*K30/100</f>
        <v>36589.631999999998</v>
      </c>
      <c r="L76" s="63">
        <f t="shared" si="27"/>
        <v>144452.818</v>
      </c>
      <c r="M76" s="63">
        <f t="shared" si="27"/>
        <v>136067.69400000002</v>
      </c>
      <c r="N76" s="63">
        <f t="shared" si="27"/>
        <v>15626.822</v>
      </c>
      <c r="O76" s="63">
        <f t="shared" si="27"/>
        <v>17151.39</v>
      </c>
      <c r="P76" s="63">
        <f t="shared" si="27"/>
        <v>1143.4259999999999</v>
      </c>
      <c r="Q76" s="63">
        <f t="shared" si="27"/>
        <v>28585.65</v>
      </c>
      <c r="R76" s="63">
        <f t="shared" si="27"/>
        <v>1524.5680000000002</v>
      </c>
      <c r="S76" s="63">
        <f t="shared" si="27"/>
        <v>0</v>
      </c>
      <c r="T76" s="64">
        <f t="shared" si="7"/>
        <v>0</v>
      </c>
    </row>
    <row r="77" spans="1:20" x14ac:dyDescent="0.25">
      <c r="A77" s="22" t="s">
        <v>34</v>
      </c>
      <c r="B77" s="23">
        <v>169391</v>
      </c>
      <c r="K77" s="63">
        <f t="shared" ref="K77:S77" si="28">+$B77*K31/100</f>
        <v>37096.629000000001</v>
      </c>
      <c r="L77" s="63">
        <f t="shared" si="28"/>
        <v>36588.455999999998</v>
      </c>
      <c r="M77" s="63">
        <f t="shared" si="28"/>
        <v>58948.067999999999</v>
      </c>
      <c r="N77" s="63">
        <f t="shared" si="28"/>
        <v>8638.9409999999989</v>
      </c>
      <c r="O77" s="63">
        <f t="shared" si="28"/>
        <v>19310.574000000001</v>
      </c>
      <c r="P77" s="63">
        <f t="shared" si="28"/>
        <v>508.17299999999994</v>
      </c>
      <c r="Q77" s="63">
        <f t="shared" si="28"/>
        <v>7622.5950000000003</v>
      </c>
      <c r="R77" s="63">
        <f t="shared" si="28"/>
        <v>677.56400000000008</v>
      </c>
      <c r="S77" s="63">
        <f t="shared" si="28"/>
        <v>0</v>
      </c>
      <c r="T77" s="64">
        <f t="shared" si="7"/>
        <v>0</v>
      </c>
    </row>
    <row r="78" spans="1:20" x14ac:dyDescent="0.25">
      <c r="A78" s="22" t="s">
        <v>35</v>
      </c>
      <c r="B78" s="23">
        <v>85106</v>
      </c>
      <c r="K78" s="63">
        <f t="shared" ref="K78:S78" si="29">+$B78*K32/100</f>
        <v>5106.3599999999997</v>
      </c>
      <c r="L78" s="63">
        <f t="shared" si="29"/>
        <v>30723.266</v>
      </c>
      <c r="M78" s="63">
        <f t="shared" si="29"/>
        <v>35574.307999999997</v>
      </c>
      <c r="N78" s="63">
        <f t="shared" si="29"/>
        <v>2808.498</v>
      </c>
      <c r="O78" s="63">
        <f t="shared" si="29"/>
        <v>936.16600000000005</v>
      </c>
      <c r="P78" s="63">
        <f t="shared" si="29"/>
        <v>680.84800000000007</v>
      </c>
      <c r="Q78" s="63">
        <f t="shared" si="29"/>
        <v>9021.235999999999</v>
      </c>
      <c r="R78" s="63">
        <f t="shared" si="29"/>
        <v>170.21200000000002</v>
      </c>
      <c r="S78" s="63">
        <f t="shared" si="29"/>
        <v>0</v>
      </c>
      <c r="T78" s="64">
        <f t="shared" si="7"/>
        <v>-85.105999999999767</v>
      </c>
    </row>
    <row r="79" spans="1:20" x14ac:dyDescent="0.25">
      <c r="A79" s="22" t="s">
        <v>83</v>
      </c>
      <c r="B79" s="23">
        <v>211162</v>
      </c>
      <c r="K79" s="63"/>
      <c r="L79" s="63"/>
      <c r="M79" s="63"/>
      <c r="N79" s="63"/>
      <c r="O79" s="63"/>
      <c r="P79" s="63"/>
      <c r="Q79" s="63"/>
      <c r="R79" s="63"/>
      <c r="S79" s="63"/>
      <c r="T79" s="64"/>
    </row>
    <row r="80" spans="1:20" x14ac:dyDescent="0.25">
      <c r="A80" s="32" t="s">
        <v>37</v>
      </c>
      <c r="B80" s="33">
        <v>34036</v>
      </c>
      <c r="K80" s="63">
        <f t="shared" ref="K80:S80" si="30">+$B80*K34/100</f>
        <v>6602.9839999999995</v>
      </c>
      <c r="L80" s="63">
        <f t="shared" si="30"/>
        <v>3846.0680000000007</v>
      </c>
      <c r="M80" s="63">
        <f t="shared" si="30"/>
        <v>16609.567999999999</v>
      </c>
      <c r="N80" s="63">
        <f t="shared" si="30"/>
        <v>3301.4919999999997</v>
      </c>
      <c r="O80" s="63">
        <f t="shared" si="30"/>
        <v>1395.4759999999997</v>
      </c>
      <c r="P80" s="63">
        <f t="shared" si="30"/>
        <v>34.036000000000001</v>
      </c>
      <c r="Q80" s="63">
        <f t="shared" si="30"/>
        <v>2212.34</v>
      </c>
      <c r="R80" s="63">
        <f t="shared" si="30"/>
        <v>34.036000000000001</v>
      </c>
      <c r="S80" s="63">
        <f t="shared" si="30"/>
        <v>0</v>
      </c>
      <c r="T80" s="64">
        <f t="shared" si="7"/>
        <v>0</v>
      </c>
    </row>
    <row r="81" spans="1:18" x14ac:dyDescent="0.25">
      <c r="A81" s="15" t="s">
        <v>92</v>
      </c>
      <c r="K81" s="51"/>
      <c r="L81" s="51"/>
      <c r="M81" s="51"/>
      <c r="N81" s="51"/>
      <c r="O81" s="51"/>
      <c r="P81" s="51"/>
      <c r="Q81" s="51"/>
      <c r="R81" s="51"/>
    </row>
  </sheetData>
  <mergeCells count="4">
    <mergeCell ref="B3:S3"/>
    <mergeCell ref="B4:B6"/>
    <mergeCell ref="C4:J4"/>
    <mergeCell ref="K4:S4"/>
  </mergeCells>
  <printOptions headings="1" gridLines="1"/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>&amp;L&amp;"times,Gras"&amp;16OFS&amp;C&amp;"Times New Roman,Gras"&amp;16Logements occupés selon l'énergie  de chauffage</oddHeader>
    <oddFooter>&amp;L&amp;Z&amp;F&amp;A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8AF3A-7F9A-4FD3-8CE9-60AEE20E2BA7}">
  <dimension ref="A1:S38"/>
  <sheetViews>
    <sheetView showGridLines="0" zoomScaleNormal="100" workbookViewId="0"/>
  </sheetViews>
  <sheetFormatPr baseColWidth="10" defaultColWidth="10.59765625" defaultRowHeight="13.8" x14ac:dyDescent="0.25"/>
  <cols>
    <col min="1" max="1" width="12.5" style="15" customWidth="1"/>
    <col min="2" max="2" width="11" style="15" customWidth="1"/>
    <col min="3" max="19" width="9.59765625" style="15" customWidth="1"/>
    <col min="20" max="16384" width="10.59765625" style="15"/>
  </cols>
  <sheetData>
    <row r="1" spans="1:19" x14ac:dyDescent="0.25">
      <c r="A1" s="13" t="s">
        <v>65</v>
      </c>
      <c r="B1" s="14"/>
      <c r="C1" s="14"/>
      <c r="D1" s="14"/>
      <c r="E1" s="14"/>
      <c r="F1" s="14"/>
      <c r="G1" s="14"/>
      <c r="H1" s="14"/>
      <c r="I1" s="14"/>
      <c r="J1" s="14"/>
      <c r="S1" s="16" t="s">
        <v>67</v>
      </c>
    </row>
    <row r="2" spans="1:19" x14ac:dyDescent="0.25">
      <c r="A2" s="17">
        <v>2023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9" x14ac:dyDescent="0.25">
      <c r="A3" s="7"/>
      <c r="B3" s="77" t="s">
        <v>53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19" x14ac:dyDescent="0.25">
      <c r="A4" s="8"/>
      <c r="B4" s="73" t="s">
        <v>10</v>
      </c>
      <c r="C4" s="72" t="s">
        <v>62</v>
      </c>
      <c r="D4" s="72"/>
      <c r="E4" s="72"/>
      <c r="F4" s="72"/>
      <c r="G4" s="72"/>
      <c r="H4" s="72"/>
      <c r="I4" s="72"/>
      <c r="J4" s="76"/>
      <c r="K4" s="77" t="s">
        <v>63</v>
      </c>
      <c r="L4" s="72"/>
      <c r="M4" s="72"/>
      <c r="N4" s="72"/>
      <c r="O4" s="72"/>
      <c r="P4" s="72"/>
      <c r="Q4" s="72"/>
      <c r="R4" s="72"/>
      <c r="S4" s="72"/>
    </row>
    <row r="5" spans="1:19" ht="48.75" customHeight="1" x14ac:dyDescent="0.25">
      <c r="A5" s="8"/>
      <c r="B5" s="74"/>
      <c r="C5" s="9" t="s">
        <v>0</v>
      </c>
      <c r="D5" s="9" t="s">
        <v>1</v>
      </c>
      <c r="E5" s="9" t="s">
        <v>2</v>
      </c>
      <c r="F5" s="9" t="s">
        <v>3</v>
      </c>
      <c r="G5" s="10" t="s">
        <v>4</v>
      </c>
      <c r="H5" s="1" t="s">
        <v>5</v>
      </c>
      <c r="I5" s="11" t="s">
        <v>75</v>
      </c>
      <c r="J5" s="11" t="s">
        <v>69</v>
      </c>
      <c r="K5" s="1" t="s">
        <v>68</v>
      </c>
      <c r="L5" s="1" t="s">
        <v>6</v>
      </c>
      <c r="M5" s="1" t="s">
        <v>7</v>
      </c>
      <c r="N5" s="1" t="s">
        <v>8</v>
      </c>
      <c r="O5" s="1" t="s">
        <v>9</v>
      </c>
      <c r="P5" s="1" t="s">
        <v>72</v>
      </c>
      <c r="Q5" s="1" t="s">
        <v>73</v>
      </c>
      <c r="R5" s="11" t="s">
        <v>70</v>
      </c>
      <c r="S5" s="9" t="s">
        <v>71</v>
      </c>
    </row>
    <row r="6" spans="1:19" x14ac:dyDescent="0.25">
      <c r="A6" s="8"/>
      <c r="B6" s="75"/>
      <c r="C6" s="5" t="s">
        <v>41</v>
      </c>
      <c r="D6" s="5" t="s">
        <v>41</v>
      </c>
      <c r="E6" s="5" t="s">
        <v>41</v>
      </c>
      <c r="F6" s="5" t="s">
        <v>41</v>
      </c>
      <c r="G6" s="5" t="s">
        <v>41</v>
      </c>
      <c r="H6" s="5" t="s">
        <v>41</v>
      </c>
      <c r="I6" s="5" t="s">
        <v>41</v>
      </c>
      <c r="J6" s="5" t="s">
        <v>41</v>
      </c>
      <c r="K6" s="5" t="s">
        <v>41</v>
      </c>
      <c r="L6" s="5" t="s">
        <v>41</v>
      </c>
      <c r="M6" s="5" t="s">
        <v>41</v>
      </c>
      <c r="N6" s="5" t="s">
        <v>41</v>
      </c>
      <c r="O6" s="5" t="s">
        <v>41</v>
      </c>
      <c r="P6" s="5" t="s">
        <v>41</v>
      </c>
      <c r="Q6" s="5" t="s">
        <v>41</v>
      </c>
      <c r="R6" s="5" t="s">
        <v>41</v>
      </c>
      <c r="S6" s="6" t="s">
        <v>41</v>
      </c>
    </row>
    <row r="7" spans="1:19" x14ac:dyDescent="0.25">
      <c r="A7" s="18" t="s">
        <v>11</v>
      </c>
      <c r="B7" s="19">
        <v>4042791</v>
      </c>
      <c r="C7" s="20">
        <v>18.399999999999999</v>
      </c>
      <c r="D7" s="20">
        <v>0.2</v>
      </c>
      <c r="E7" s="20">
        <v>67.5</v>
      </c>
      <c r="F7" s="20">
        <v>1.6</v>
      </c>
      <c r="G7" s="20">
        <v>3.3</v>
      </c>
      <c r="H7" s="20">
        <v>8.6</v>
      </c>
      <c r="I7" s="20">
        <v>0.3</v>
      </c>
      <c r="J7" s="20">
        <v>0.1</v>
      </c>
      <c r="K7" s="20">
        <v>18.399999999999999</v>
      </c>
      <c r="L7" s="20">
        <v>25</v>
      </c>
      <c r="M7" s="20">
        <v>38</v>
      </c>
      <c r="N7" s="20">
        <v>5.9</v>
      </c>
      <c r="O7" s="20">
        <v>3.3</v>
      </c>
      <c r="P7" s="20">
        <v>0.2</v>
      </c>
      <c r="Q7" s="20">
        <v>8.6</v>
      </c>
      <c r="R7" s="20">
        <v>0.5</v>
      </c>
      <c r="S7" s="20">
        <v>0.1</v>
      </c>
    </row>
    <row r="8" spans="1:19" x14ac:dyDescent="0.25">
      <c r="A8" s="22" t="s">
        <v>12</v>
      </c>
      <c r="B8" s="23">
        <v>212097</v>
      </c>
      <c r="C8" s="24">
        <v>11.2</v>
      </c>
      <c r="D8" s="24">
        <v>0</v>
      </c>
      <c r="E8" s="24">
        <v>69.3</v>
      </c>
      <c r="F8" s="24">
        <v>0.5</v>
      </c>
      <c r="G8" s="24">
        <v>0.1</v>
      </c>
      <c r="H8" s="24">
        <v>18.8</v>
      </c>
      <c r="I8" s="24">
        <v>0.1</v>
      </c>
      <c r="J8" s="24">
        <v>0</v>
      </c>
      <c r="K8" s="24">
        <v>11.2</v>
      </c>
      <c r="L8" s="24">
        <v>47.6</v>
      </c>
      <c r="M8" s="24">
        <v>20.9</v>
      </c>
      <c r="N8" s="24">
        <v>1.2</v>
      </c>
      <c r="O8" s="24">
        <v>0.1</v>
      </c>
      <c r="P8" s="24">
        <v>0</v>
      </c>
      <c r="Q8" s="24">
        <v>18.8</v>
      </c>
      <c r="R8" s="24">
        <v>0.2</v>
      </c>
      <c r="S8" s="24">
        <v>0</v>
      </c>
    </row>
    <row r="9" spans="1:19" x14ac:dyDescent="0.25">
      <c r="A9" s="22" t="s">
        <v>83</v>
      </c>
      <c r="B9" s="23">
        <v>91744</v>
      </c>
      <c r="C9" s="24" t="s">
        <v>80</v>
      </c>
      <c r="D9" s="24" t="s">
        <v>80</v>
      </c>
      <c r="E9" s="24" t="s">
        <v>80</v>
      </c>
      <c r="F9" s="24" t="s">
        <v>80</v>
      </c>
      <c r="G9" s="24" t="s">
        <v>80</v>
      </c>
      <c r="H9" s="24" t="s">
        <v>80</v>
      </c>
      <c r="I9" s="24" t="s">
        <v>80</v>
      </c>
      <c r="J9" s="24" t="s">
        <v>80</v>
      </c>
      <c r="K9" s="24" t="s">
        <v>80</v>
      </c>
      <c r="L9" s="24" t="s">
        <v>80</v>
      </c>
      <c r="M9" s="24" t="s">
        <v>80</v>
      </c>
      <c r="N9" s="24" t="s">
        <v>80</v>
      </c>
      <c r="O9" s="24" t="s">
        <v>80</v>
      </c>
      <c r="P9" s="24" t="s">
        <v>80</v>
      </c>
      <c r="Q9" s="24" t="s">
        <v>80</v>
      </c>
      <c r="R9" s="24" t="s">
        <v>80</v>
      </c>
      <c r="S9" s="24" t="s">
        <v>80</v>
      </c>
    </row>
    <row r="10" spans="1:19" x14ac:dyDescent="0.25">
      <c r="A10" s="22" t="s">
        <v>43</v>
      </c>
      <c r="B10" s="23">
        <v>91211</v>
      </c>
      <c r="C10" s="24">
        <v>2.9</v>
      </c>
      <c r="D10" s="24">
        <v>0</v>
      </c>
      <c r="E10" s="24">
        <v>35.9</v>
      </c>
      <c r="F10" s="24">
        <v>0.1</v>
      </c>
      <c r="G10" s="24">
        <v>0.2</v>
      </c>
      <c r="H10" s="24">
        <v>60.9</v>
      </c>
      <c r="I10" s="24">
        <v>0</v>
      </c>
      <c r="J10" s="24">
        <v>0</v>
      </c>
      <c r="K10" s="24">
        <v>2.9</v>
      </c>
      <c r="L10" s="24">
        <v>27.6</v>
      </c>
      <c r="M10" s="24">
        <v>7.4</v>
      </c>
      <c r="N10" s="24">
        <v>0.9</v>
      </c>
      <c r="O10" s="24">
        <v>0.2</v>
      </c>
      <c r="P10" s="24">
        <v>0</v>
      </c>
      <c r="Q10" s="24">
        <v>60.9</v>
      </c>
      <c r="R10" s="24">
        <v>0.1</v>
      </c>
      <c r="S10" s="24">
        <v>0</v>
      </c>
    </row>
    <row r="11" spans="1:19" x14ac:dyDescent="0.25">
      <c r="A11" s="22" t="s">
        <v>13</v>
      </c>
      <c r="B11" s="23">
        <v>70862</v>
      </c>
      <c r="C11" s="24">
        <v>5</v>
      </c>
      <c r="D11" s="24">
        <v>0</v>
      </c>
      <c r="E11" s="24">
        <v>82.9</v>
      </c>
      <c r="F11" s="24">
        <v>0.8</v>
      </c>
      <c r="G11" s="24">
        <v>1</v>
      </c>
      <c r="H11" s="24">
        <v>10</v>
      </c>
      <c r="I11" s="24">
        <v>0.2</v>
      </c>
      <c r="J11" s="24">
        <v>0</v>
      </c>
      <c r="K11" s="24">
        <v>5</v>
      </c>
      <c r="L11" s="24">
        <v>43</v>
      </c>
      <c r="M11" s="24">
        <v>38.5</v>
      </c>
      <c r="N11" s="24">
        <v>2.1</v>
      </c>
      <c r="O11" s="24">
        <v>1</v>
      </c>
      <c r="P11" s="24">
        <v>0</v>
      </c>
      <c r="Q11" s="24">
        <v>10</v>
      </c>
      <c r="R11" s="24">
        <v>0.4</v>
      </c>
      <c r="S11" s="24">
        <v>0</v>
      </c>
    </row>
    <row r="12" spans="1:19" x14ac:dyDescent="0.25">
      <c r="A12" s="22" t="s">
        <v>44</v>
      </c>
      <c r="B12" s="23">
        <v>72952</v>
      </c>
      <c r="C12" s="24">
        <v>2.7</v>
      </c>
      <c r="D12" s="24">
        <v>0.2</v>
      </c>
      <c r="E12" s="24">
        <v>74.3</v>
      </c>
      <c r="F12" s="24">
        <v>0.8</v>
      </c>
      <c r="G12" s="24">
        <v>0.5</v>
      </c>
      <c r="H12" s="24">
        <v>21.3</v>
      </c>
      <c r="I12" s="24">
        <v>0.3</v>
      </c>
      <c r="J12" s="24">
        <v>0</v>
      </c>
      <c r="K12" s="24">
        <v>2.7</v>
      </c>
      <c r="L12" s="24">
        <v>33.1</v>
      </c>
      <c r="M12" s="24">
        <v>40.299999999999997</v>
      </c>
      <c r="N12" s="24">
        <v>1</v>
      </c>
      <c r="O12" s="24">
        <v>0.5</v>
      </c>
      <c r="P12" s="24">
        <v>0.2</v>
      </c>
      <c r="Q12" s="24">
        <v>21.3</v>
      </c>
      <c r="R12" s="24">
        <v>0.9</v>
      </c>
      <c r="S12" s="24">
        <v>0</v>
      </c>
    </row>
    <row r="13" spans="1:19" x14ac:dyDescent="0.25">
      <c r="A13" s="22" t="s">
        <v>45</v>
      </c>
      <c r="B13" s="23">
        <v>54692</v>
      </c>
      <c r="C13" s="24">
        <v>16.5</v>
      </c>
      <c r="D13" s="24">
        <v>0</v>
      </c>
      <c r="E13" s="24">
        <v>60.6</v>
      </c>
      <c r="F13" s="24">
        <v>0.7</v>
      </c>
      <c r="G13" s="24">
        <v>0.5</v>
      </c>
      <c r="H13" s="24">
        <v>21.6</v>
      </c>
      <c r="I13" s="24">
        <v>0</v>
      </c>
      <c r="J13" s="24">
        <v>0</v>
      </c>
      <c r="K13" s="24">
        <v>16.5</v>
      </c>
      <c r="L13" s="24">
        <v>33.6</v>
      </c>
      <c r="M13" s="24">
        <v>24.8</v>
      </c>
      <c r="N13" s="24">
        <v>2.9</v>
      </c>
      <c r="O13" s="24">
        <v>0.5</v>
      </c>
      <c r="P13" s="24">
        <v>0</v>
      </c>
      <c r="Q13" s="24">
        <v>21.6</v>
      </c>
      <c r="R13" s="24">
        <v>0.1</v>
      </c>
      <c r="S13" s="24">
        <v>0</v>
      </c>
    </row>
    <row r="14" spans="1:19" x14ac:dyDescent="0.25">
      <c r="A14" s="22" t="s">
        <v>46</v>
      </c>
      <c r="B14" s="23">
        <v>40339</v>
      </c>
      <c r="C14" s="24">
        <v>9.8000000000000007</v>
      </c>
      <c r="D14" s="24">
        <v>0.9</v>
      </c>
      <c r="E14" s="24">
        <v>73.8</v>
      </c>
      <c r="F14" s="24">
        <v>0.2</v>
      </c>
      <c r="G14" s="24">
        <v>0.3</v>
      </c>
      <c r="H14" s="24">
        <v>15</v>
      </c>
      <c r="I14" s="24">
        <v>0</v>
      </c>
      <c r="J14" s="24">
        <v>0</v>
      </c>
      <c r="K14" s="24">
        <v>9.8000000000000007</v>
      </c>
      <c r="L14" s="24">
        <v>43.4</v>
      </c>
      <c r="M14" s="24">
        <v>28.8</v>
      </c>
      <c r="N14" s="24">
        <v>1.8</v>
      </c>
      <c r="O14" s="24">
        <v>0.3</v>
      </c>
      <c r="P14" s="24">
        <v>0.9</v>
      </c>
      <c r="Q14" s="24">
        <v>15</v>
      </c>
      <c r="R14" s="24">
        <v>0</v>
      </c>
      <c r="S14" s="24">
        <v>0</v>
      </c>
    </row>
    <row r="15" spans="1:19" x14ac:dyDescent="0.25">
      <c r="A15" s="22" t="s">
        <v>14</v>
      </c>
      <c r="B15" s="23">
        <v>43458</v>
      </c>
      <c r="C15" s="24">
        <v>10.3</v>
      </c>
      <c r="D15" s="24">
        <v>0.1</v>
      </c>
      <c r="E15" s="24">
        <v>83.7</v>
      </c>
      <c r="F15" s="24">
        <v>0.6</v>
      </c>
      <c r="G15" s="24">
        <v>0.2</v>
      </c>
      <c r="H15" s="24">
        <v>5</v>
      </c>
      <c r="I15" s="24">
        <v>0</v>
      </c>
      <c r="J15" s="24">
        <v>0</v>
      </c>
      <c r="K15" s="24">
        <v>10.3</v>
      </c>
      <c r="L15" s="24">
        <v>54.5</v>
      </c>
      <c r="M15" s="24">
        <v>28.5</v>
      </c>
      <c r="N15" s="24">
        <v>1.2</v>
      </c>
      <c r="O15" s="24">
        <v>0.2</v>
      </c>
      <c r="P15" s="24">
        <v>0.1</v>
      </c>
      <c r="Q15" s="24">
        <v>5</v>
      </c>
      <c r="R15" s="24">
        <v>0.1</v>
      </c>
      <c r="S15" s="24">
        <v>0</v>
      </c>
    </row>
    <row r="16" spans="1:19" x14ac:dyDescent="0.25">
      <c r="A16" s="22" t="s">
        <v>47</v>
      </c>
      <c r="B16" s="23">
        <v>32212</v>
      </c>
      <c r="C16" s="24">
        <v>10.9</v>
      </c>
      <c r="D16" s="24">
        <v>0.1</v>
      </c>
      <c r="E16" s="24">
        <v>84</v>
      </c>
      <c r="F16" s="24">
        <v>0.7</v>
      </c>
      <c r="G16" s="24">
        <v>3.2</v>
      </c>
      <c r="H16" s="24">
        <v>1</v>
      </c>
      <c r="I16" s="24">
        <v>0</v>
      </c>
      <c r="J16" s="24">
        <v>0</v>
      </c>
      <c r="K16" s="24">
        <v>10.9</v>
      </c>
      <c r="L16" s="24">
        <v>29.6</v>
      </c>
      <c r="M16" s="24">
        <v>54.5</v>
      </c>
      <c r="N16" s="24">
        <v>0.6</v>
      </c>
      <c r="O16" s="24">
        <v>3.2</v>
      </c>
      <c r="P16" s="24">
        <v>0.1</v>
      </c>
      <c r="Q16" s="24">
        <v>1</v>
      </c>
      <c r="R16" s="24">
        <v>0.1</v>
      </c>
      <c r="S16" s="24">
        <v>0</v>
      </c>
    </row>
    <row r="17" spans="1:19" x14ac:dyDescent="0.25">
      <c r="A17" s="22" t="s">
        <v>48</v>
      </c>
      <c r="B17" s="23">
        <v>28082</v>
      </c>
      <c r="C17" s="24">
        <v>6.8</v>
      </c>
      <c r="D17" s="24">
        <v>0</v>
      </c>
      <c r="E17" s="24">
        <v>86.2</v>
      </c>
      <c r="F17" s="24">
        <v>0.8</v>
      </c>
      <c r="G17" s="24">
        <v>1.2</v>
      </c>
      <c r="H17" s="24">
        <v>4.5</v>
      </c>
      <c r="I17" s="24">
        <v>0.5</v>
      </c>
      <c r="J17" s="24">
        <v>0</v>
      </c>
      <c r="K17" s="24">
        <v>6.8</v>
      </c>
      <c r="L17" s="24">
        <v>47.5</v>
      </c>
      <c r="M17" s="24">
        <v>36.799999999999997</v>
      </c>
      <c r="N17" s="24">
        <v>2.2000000000000002</v>
      </c>
      <c r="O17" s="24">
        <v>1.2</v>
      </c>
      <c r="P17" s="24">
        <v>0</v>
      </c>
      <c r="Q17" s="24">
        <v>4.3</v>
      </c>
      <c r="R17" s="24">
        <v>1.2</v>
      </c>
      <c r="S17" s="24">
        <v>0</v>
      </c>
    </row>
    <row r="18" spans="1:19" x14ac:dyDescent="0.25">
      <c r="A18" s="22" t="s">
        <v>49</v>
      </c>
      <c r="B18" s="23">
        <v>21598</v>
      </c>
      <c r="C18" s="24">
        <v>11.2</v>
      </c>
      <c r="D18" s="24">
        <v>0.1</v>
      </c>
      <c r="E18" s="24">
        <v>84.1</v>
      </c>
      <c r="F18" s="24">
        <v>0.8</v>
      </c>
      <c r="G18" s="24">
        <v>1.6</v>
      </c>
      <c r="H18" s="24">
        <v>2.1</v>
      </c>
      <c r="I18" s="24">
        <v>0.1</v>
      </c>
      <c r="J18" s="24">
        <v>0</v>
      </c>
      <c r="K18" s="24">
        <v>11.2</v>
      </c>
      <c r="L18" s="24">
        <v>40.4</v>
      </c>
      <c r="M18" s="24">
        <v>42.4</v>
      </c>
      <c r="N18" s="24">
        <v>2</v>
      </c>
      <c r="O18" s="24">
        <v>1.6</v>
      </c>
      <c r="P18" s="24">
        <v>0.1</v>
      </c>
      <c r="Q18" s="24">
        <v>2.1</v>
      </c>
      <c r="R18" s="24">
        <v>0.2</v>
      </c>
      <c r="S18" s="24">
        <v>0</v>
      </c>
    </row>
    <row r="19" spans="1:19" x14ac:dyDescent="0.25">
      <c r="A19" s="22" t="s">
        <v>50</v>
      </c>
      <c r="B19" s="23">
        <v>18327</v>
      </c>
      <c r="C19" s="24">
        <v>3.1</v>
      </c>
      <c r="D19" s="24">
        <v>0.5</v>
      </c>
      <c r="E19" s="24">
        <v>67.599999999999994</v>
      </c>
      <c r="F19" s="24">
        <v>1.6</v>
      </c>
      <c r="G19" s="24">
        <v>1.9</v>
      </c>
      <c r="H19" s="24">
        <v>24.8</v>
      </c>
      <c r="I19" s="24">
        <v>0.4</v>
      </c>
      <c r="J19" s="24">
        <v>0</v>
      </c>
      <c r="K19" s="24">
        <v>3.1</v>
      </c>
      <c r="L19" s="24">
        <v>30.5</v>
      </c>
      <c r="M19" s="24">
        <v>37</v>
      </c>
      <c r="N19" s="24">
        <v>1.6</v>
      </c>
      <c r="O19" s="24">
        <v>1.9</v>
      </c>
      <c r="P19" s="24">
        <v>0.5</v>
      </c>
      <c r="Q19" s="24">
        <v>25.1</v>
      </c>
      <c r="R19" s="24">
        <v>0.3</v>
      </c>
      <c r="S19" s="24">
        <v>0</v>
      </c>
    </row>
    <row r="20" spans="1:19" x14ac:dyDescent="0.25">
      <c r="A20" s="22" t="s">
        <v>51</v>
      </c>
      <c r="B20" s="23">
        <v>20204</v>
      </c>
      <c r="C20" s="24">
        <v>20.7</v>
      </c>
      <c r="D20" s="24">
        <v>0.2</v>
      </c>
      <c r="E20" s="24">
        <v>69.3</v>
      </c>
      <c r="F20" s="24">
        <v>0.1</v>
      </c>
      <c r="G20" s="24">
        <v>2.4</v>
      </c>
      <c r="H20" s="24">
        <v>7.3</v>
      </c>
      <c r="I20" s="24">
        <v>0</v>
      </c>
      <c r="J20" s="24">
        <v>0</v>
      </c>
      <c r="K20" s="24">
        <v>20.7</v>
      </c>
      <c r="L20" s="24">
        <v>15.4</v>
      </c>
      <c r="M20" s="24">
        <v>48.2</v>
      </c>
      <c r="N20" s="24">
        <v>5.8</v>
      </c>
      <c r="O20" s="24">
        <v>2.4</v>
      </c>
      <c r="P20" s="24">
        <v>0.2</v>
      </c>
      <c r="Q20" s="24">
        <v>7.3</v>
      </c>
      <c r="R20" s="24">
        <v>0</v>
      </c>
      <c r="S20" s="24">
        <v>0</v>
      </c>
    </row>
    <row r="21" spans="1:19" x14ac:dyDescent="0.25">
      <c r="A21" s="22" t="s">
        <v>25</v>
      </c>
      <c r="B21" s="23">
        <v>18516</v>
      </c>
      <c r="C21" s="24">
        <v>8.9</v>
      </c>
      <c r="D21" s="24">
        <v>0</v>
      </c>
      <c r="E21" s="24">
        <v>86</v>
      </c>
      <c r="F21" s="24">
        <v>1.6</v>
      </c>
      <c r="G21" s="24">
        <v>1</v>
      </c>
      <c r="H21" s="24">
        <v>2.2999999999999998</v>
      </c>
      <c r="I21" s="24">
        <v>0.2</v>
      </c>
      <c r="J21" s="24">
        <v>0</v>
      </c>
      <c r="K21" s="24">
        <v>8.9</v>
      </c>
      <c r="L21" s="24">
        <v>55</v>
      </c>
      <c r="M21" s="24">
        <v>29.6</v>
      </c>
      <c r="N21" s="24">
        <v>2.2000000000000002</v>
      </c>
      <c r="O21" s="24">
        <v>1</v>
      </c>
      <c r="P21" s="24">
        <v>0</v>
      </c>
      <c r="Q21" s="24">
        <v>2.2999999999999998</v>
      </c>
      <c r="R21" s="24">
        <v>1</v>
      </c>
      <c r="S21" s="24">
        <v>0</v>
      </c>
    </row>
    <row r="22" spans="1:19" x14ac:dyDescent="0.25">
      <c r="A22" s="22" t="s">
        <v>21</v>
      </c>
      <c r="B22" s="23">
        <v>19405</v>
      </c>
      <c r="C22" s="24">
        <v>5.3</v>
      </c>
      <c r="D22" s="24">
        <v>0.3</v>
      </c>
      <c r="E22" s="24">
        <v>87</v>
      </c>
      <c r="F22" s="24">
        <v>0.1</v>
      </c>
      <c r="G22" s="24">
        <v>1.9</v>
      </c>
      <c r="H22" s="24">
        <v>4.8</v>
      </c>
      <c r="I22" s="24">
        <v>0.7</v>
      </c>
      <c r="J22" s="24">
        <v>0</v>
      </c>
      <c r="K22" s="24">
        <v>5.3</v>
      </c>
      <c r="L22" s="24">
        <v>52.1</v>
      </c>
      <c r="M22" s="24">
        <v>34.1</v>
      </c>
      <c r="N22" s="24">
        <v>0.5</v>
      </c>
      <c r="O22" s="24">
        <v>1.9</v>
      </c>
      <c r="P22" s="24">
        <v>0.3</v>
      </c>
      <c r="Q22" s="24">
        <v>4.8</v>
      </c>
      <c r="R22" s="24">
        <v>1</v>
      </c>
      <c r="S22" s="24">
        <v>0</v>
      </c>
    </row>
    <row r="23" spans="1:19" x14ac:dyDescent="0.25">
      <c r="A23" s="22" t="s">
        <v>35</v>
      </c>
      <c r="B23" s="23">
        <v>22794</v>
      </c>
      <c r="C23" s="24">
        <v>3.5</v>
      </c>
      <c r="D23" s="24">
        <v>0.3</v>
      </c>
      <c r="E23" s="24">
        <v>90.8</v>
      </c>
      <c r="F23" s="24">
        <v>0.6</v>
      </c>
      <c r="G23" s="24">
        <v>0.4</v>
      </c>
      <c r="H23" s="24">
        <v>3.8</v>
      </c>
      <c r="I23" s="24">
        <v>0.6</v>
      </c>
      <c r="J23" s="24">
        <v>0</v>
      </c>
      <c r="K23" s="24">
        <v>3.5</v>
      </c>
      <c r="L23" s="24">
        <v>50.5</v>
      </c>
      <c r="M23" s="24">
        <v>39.6</v>
      </c>
      <c r="N23" s="24">
        <v>1.3</v>
      </c>
      <c r="O23" s="24">
        <v>0.4</v>
      </c>
      <c r="P23" s="24">
        <v>0.3</v>
      </c>
      <c r="Q23" s="24">
        <v>4.0999999999999996</v>
      </c>
      <c r="R23" s="24">
        <v>0.4</v>
      </c>
      <c r="S23" s="24">
        <v>0</v>
      </c>
    </row>
    <row r="24" spans="1:19" x14ac:dyDescent="0.25">
      <c r="A24" s="32" t="s">
        <v>52</v>
      </c>
      <c r="B24" s="23">
        <v>19825</v>
      </c>
      <c r="C24" s="24">
        <v>12.7</v>
      </c>
      <c r="D24" s="24">
        <v>0.3</v>
      </c>
      <c r="E24" s="24">
        <v>79.3</v>
      </c>
      <c r="F24" s="24">
        <v>0.7</v>
      </c>
      <c r="G24" s="24">
        <v>0.4</v>
      </c>
      <c r="H24" s="24">
        <v>6.5</v>
      </c>
      <c r="I24" s="24">
        <v>0</v>
      </c>
      <c r="J24" s="24">
        <v>0</v>
      </c>
      <c r="K24" s="24">
        <v>12.7</v>
      </c>
      <c r="L24" s="24">
        <v>53.9</v>
      </c>
      <c r="M24" s="24">
        <v>24.5</v>
      </c>
      <c r="N24" s="24">
        <v>1.5</v>
      </c>
      <c r="O24" s="24">
        <v>0.4</v>
      </c>
      <c r="P24" s="24">
        <v>0.3</v>
      </c>
      <c r="Q24" s="24">
        <v>6.5</v>
      </c>
      <c r="R24" s="24">
        <v>0.1</v>
      </c>
      <c r="S24" s="24">
        <v>0</v>
      </c>
    </row>
    <row r="25" spans="1:19" s="42" customFormat="1" ht="14.1" customHeight="1" x14ac:dyDescent="0.25">
      <c r="A25" s="40" t="s">
        <v>78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3"/>
      <c r="N25" s="43"/>
      <c r="O25" s="43"/>
      <c r="P25" s="43"/>
      <c r="Q25" s="43"/>
      <c r="R25" s="43"/>
      <c r="S25" s="43"/>
    </row>
    <row r="26" spans="1:19" s="42" customFormat="1" ht="14.1" customHeight="1" x14ac:dyDescent="0.25">
      <c r="A26" s="40" t="s">
        <v>74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  <row r="27" spans="1:19" s="42" customFormat="1" ht="14.1" customHeight="1" x14ac:dyDescent="0.25">
      <c r="A27" s="45" t="s">
        <v>55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</row>
    <row r="28" spans="1:19" s="42" customFormat="1" ht="14.1" customHeight="1" x14ac:dyDescent="0.3">
      <c r="A28" s="45" t="s">
        <v>54</v>
      </c>
      <c r="B28" s="41"/>
      <c r="C28" s="41"/>
      <c r="D28" s="41"/>
      <c r="E28" s="41"/>
      <c r="F28" s="41"/>
      <c r="G28" s="41"/>
      <c r="H28" s="41"/>
      <c r="I28" s="41"/>
      <c r="J28" s="44"/>
      <c r="K28" s="41"/>
      <c r="L28" s="41"/>
    </row>
    <row r="29" spans="1:19" s="42" customFormat="1" ht="14.1" customHeight="1" x14ac:dyDescent="0.3">
      <c r="A29" s="37" t="s">
        <v>66</v>
      </c>
      <c r="B29" s="41"/>
      <c r="C29" s="41"/>
      <c r="D29" s="41"/>
      <c r="E29" s="41"/>
      <c r="F29" s="41"/>
      <c r="G29" s="41"/>
      <c r="H29" s="41"/>
      <c r="I29" s="41"/>
      <c r="J29" s="44"/>
      <c r="K29" s="41"/>
      <c r="L29" s="41"/>
    </row>
    <row r="30" spans="1:19" s="42" customFormat="1" x14ac:dyDescent="0.25">
      <c r="A30" s="37" t="s">
        <v>82</v>
      </c>
    </row>
    <row r="31" spans="1:19" s="42" customFormat="1" x14ac:dyDescent="0.25">
      <c r="A31" s="45" t="s">
        <v>42</v>
      </c>
    </row>
    <row r="32" spans="1:19" s="42" customFormat="1" x14ac:dyDescent="0.25">
      <c r="A32" s="45" t="s">
        <v>79</v>
      </c>
    </row>
    <row r="33" spans="1:1" s="42" customFormat="1" x14ac:dyDescent="0.25">
      <c r="A33" s="45"/>
    </row>
    <row r="34" spans="1:1" s="42" customFormat="1" x14ac:dyDescent="0.25">
      <c r="A34" s="40" t="s">
        <v>40</v>
      </c>
    </row>
    <row r="35" spans="1:1" s="42" customFormat="1" x14ac:dyDescent="0.25"/>
    <row r="37" spans="1:1" x14ac:dyDescent="0.25">
      <c r="A37" s="39"/>
    </row>
    <row r="38" spans="1:1" x14ac:dyDescent="0.25">
      <c r="A38" s="38"/>
    </row>
  </sheetData>
  <mergeCells count="4">
    <mergeCell ref="B3:S3"/>
    <mergeCell ref="B4:B6"/>
    <mergeCell ref="C4:J4"/>
    <mergeCell ref="K4:S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D917E-C21C-4D2C-B0F1-3AC439474BC7}">
  <dimension ref="A1:T49"/>
  <sheetViews>
    <sheetView showGridLines="0" workbookViewId="0">
      <selection activeCell="T35" sqref="T35"/>
    </sheetView>
  </sheetViews>
  <sheetFormatPr baseColWidth="10" defaultColWidth="10.59765625" defaultRowHeight="13.8" x14ac:dyDescent="0.25"/>
  <cols>
    <col min="1" max="1" width="11.8984375" style="15" customWidth="1"/>
    <col min="2" max="2" width="11" style="15" customWidth="1"/>
    <col min="3" max="10" width="9.59765625" style="15" hidden="1" customWidth="1"/>
    <col min="11" max="19" width="9.59765625" style="15" customWidth="1"/>
    <col min="20" max="16384" width="10.59765625" style="15"/>
  </cols>
  <sheetData>
    <row r="1" spans="1:19" x14ac:dyDescent="0.25">
      <c r="A1" s="13" t="s">
        <v>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S1" s="16" t="s">
        <v>67</v>
      </c>
    </row>
    <row r="2" spans="1:19" x14ac:dyDescent="0.25">
      <c r="A2" s="17">
        <v>2022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9" x14ac:dyDescent="0.25">
      <c r="A3" s="2"/>
      <c r="B3" s="72" t="s">
        <v>53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19" x14ac:dyDescent="0.25">
      <c r="A4" s="3"/>
      <c r="B4" s="73" t="s">
        <v>10</v>
      </c>
      <c r="C4" s="72" t="s">
        <v>62</v>
      </c>
      <c r="D4" s="72"/>
      <c r="E4" s="72"/>
      <c r="F4" s="72"/>
      <c r="G4" s="72"/>
      <c r="H4" s="72"/>
      <c r="I4" s="72"/>
      <c r="J4" s="76"/>
      <c r="K4" s="77" t="s">
        <v>63</v>
      </c>
      <c r="L4" s="72"/>
      <c r="M4" s="72"/>
      <c r="N4" s="72"/>
      <c r="O4" s="72"/>
      <c r="P4" s="72"/>
      <c r="Q4" s="72"/>
      <c r="R4" s="72"/>
      <c r="S4" s="72"/>
    </row>
    <row r="5" spans="1:19" ht="48.75" customHeight="1" x14ac:dyDescent="0.25">
      <c r="A5" s="3"/>
      <c r="B5" s="74"/>
      <c r="C5" s="9" t="s">
        <v>0</v>
      </c>
      <c r="D5" s="9" t="s">
        <v>1</v>
      </c>
      <c r="E5" s="9" t="s">
        <v>2</v>
      </c>
      <c r="F5" s="9" t="s">
        <v>3</v>
      </c>
      <c r="G5" s="10" t="s">
        <v>4</v>
      </c>
      <c r="H5" s="1" t="s">
        <v>5</v>
      </c>
      <c r="I5" s="11" t="s">
        <v>75</v>
      </c>
      <c r="J5" s="11" t="s">
        <v>69</v>
      </c>
      <c r="K5" s="1" t="s">
        <v>68</v>
      </c>
      <c r="L5" s="1" t="s">
        <v>6</v>
      </c>
      <c r="M5" s="1" t="s">
        <v>7</v>
      </c>
      <c r="N5" s="1" t="s">
        <v>8</v>
      </c>
      <c r="O5" s="1" t="s">
        <v>9</v>
      </c>
      <c r="P5" s="1" t="s">
        <v>72</v>
      </c>
      <c r="Q5" s="1" t="s">
        <v>73</v>
      </c>
      <c r="R5" s="11" t="s">
        <v>70</v>
      </c>
      <c r="S5" s="9" t="s">
        <v>71</v>
      </c>
    </row>
    <row r="6" spans="1:19" x14ac:dyDescent="0.25">
      <c r="A6" s="4"/>
      <c r="B6" s="75"/>
      <c r="C6" s="5" t="s">
        <v>41</v>
      </c>
      <c r="D6" s="5" t="s">
        <v>41</v>
      </c>
      <c r="E6" s="5" t="s">
        <v>41</v>
      </c>
      <c r="F6" s="5" t="s">
        <v>41</v>
      </c>
      <c r="G6" s="5" t="s">
        <v>41</v>
      </c>
      <c r="H6" s="5" t="s">
        <v>41</v>
      </c>
      <c r="I6" s="5" t="s">
        <v>41</v>
      </c>
      <c r="J6" s="5" t="s">
        <v>41</v>
      </c>
      <c r="K6" s="5" t="s">
        <v>41</v>
      </c>
      <c r="L6" s="5" t="s">
        <v>41</v>
      </c>
      <c r="M6" s="5" t="s">
        <v>41</v>
      </c>
      <c r="N6" s="5" t="s">
        <v>41</v>
      </c>
      <c r="O6" s="5" t="s">
        <v>41</v>
      </c>
      <c r="P6" s="5" t="s">
        <v>41</v>
      </c>
      <c r="Q6" s="5" t="s">
        <v>41</v>
      </c>
      <c r="R6" s="5" t="s">
        <v>41</v>
      </c>
      <c r="S6" s="6" t="s">
        <v>41</v>
      </c>
    </row>
    <row r="7" spans="1:19" x14ac:dyDescent="0.25">
      <c r="A7" s="18" t="s">
        <v>11</v>
      </c>
      <c r="B7" s="19">
        <v>3993886</v>
      </c>
      <c r="C7" s="20">
        <v>16.100000000000001</v>
      </c>
      <c r="D7" s="20">
        <v>0.2</v>
      </c>
      <c r="E7" s="20">
        <v>69.599999999999994</v>
      </c>
      <c r="F7" s="20">
        <v>1.6</v>
      </c>
      <c r="G7" s="20">
        <v>3.5</v>
      </c>
      <c r="H7" s="20">
        <v>8.6</v>
      </c>
      <c r="I7" s="21">
        <v>0.3</v>
      </c>
      <c r="J7" s="21">
        <v>0.1</v>
      </c>
      <c r="K7" s="21">
        <v>16.100000000000001</v>
      </c>
      <c r="L7" s="21">
        <v>25.1</v>
      </c>
      <c r="M7" s="21">
        <v>39.9</v>
      </c>
      <c r="N7" s="21">
        <v>5.9</v>
      </c>
      <c r="O7" s="21">
        <v>3.5</v>
      </c>
      <c r="P7" s="21">
        <v>0.2</v>
      </c>
      <c r="Q7" s="21">
        <v>8.5</v>
      </c>
      <c r="R7" s="21">
        <v>0.7</v>
      </c>
      <c r="S7" s="21">
        <v>0.1</v>
      </c>
    </row>
    <row r="8" spans="1:19" hidden="1" x14ac:dyDescent="0.25">
      <c r="A8" s="22" t="s">
        <v>12</v>
      </c>
      <c r="B8" s="23">
        <v>719067</v>
      </c>
      <c r="C8" s="24">
        <v>16.899999999999999</v>
      </c>
      <c r="D8" s="24">
        <v>0.1</v>
      </c>
      <c r="E8" s="24">
        <v>69.400000000000006</v>
      </c>
      <c r="F8" s="24">
        <v>1.4</v>
      </c>
      <c r="G8" s="24">
        <v>1.4</v>
      </c>
      <c r="H8" s="24">
        <v>9.6999999999999993</v>
      </c>
      <c r="I8" s="25">
        <v>1</v>
      </c>
      <c r="J8" s="25">
        <v>0.1</v>
      </c>
      <c r="K8" s="25">
        <v>16.899999999999999</v>
      </c>
      <c r="L8" s="25">
        <v>29.8</v>
      </c>
      <c r="M8" s="25">
        <v>37.1</v>
      </c>
      <c r="N8" s="25">
        <v>3.8</v>
      </c>
      <c r="O8" s="25">
        <v>1.4</v>
      </c>
      <c r="P8" s="25">
        <v>0.1</v>
      </c>
      <c r="Q8" s="25">
        <v>9.6</v>
      </c>
      <c r="R8" s="25">
        <v>1.1000000000000001</v>
      </c>
      <c r="S8" s="25">
        <v>0.1</v>
      </c>
    </row>
    <row r="9" spans="1:19" hidden="1" x14ac:dyDescent="0.25">
      <c r="A9" s="22" t="s">
        <v>13</v>
      </c>
      <c r="B9" s="23">
        <v>494998</v>
      </c>
      <c r="C9" s="24">
        <v>13.2</v>
      </c>
      <c r="D9" s="24">
        <v>0.1</v>
      </c>
      <c r="E9" s="24">
        <v>75.2</v>
      </c>
      <c r="F9" s="24">
        <v>1.6</v>
      </c>
      <c r="G9" s="24">
        <v>3.2</v>
      </c>
      <c r="H9" s="24">
        <v>6.4</v>
      </c>
      <c r="I9" s="25">
        <v>0.2</v>
      </c>
      <c r="J9" s="25">
        <v>0</v>
      </c>
      <c r="K9" s="25">
        <v>13.2</v>
      </c>
      <c r="L9" s="25">
        <v>19.8</v>
      </c>
      <c r="M9" s="25">
        <v>46.1</v>
      </c>
      <c r="N9" s="25">
        <v>10.7</v>
      </c>
      <c r="O9" s="25">
        <v>3.2</v>
      </c>
      <c r="P9" s="25">
        <v>0.1</v>
      </c>
      <c r="Q9" s="25">
        <v>6.3</v>
      </c>
      <c r="R9" s="25">
        <v>0.5</v>
      </c>
      <c r="S9" s="25">
        <v>0</v>
      </c>
    </row>
    <row r="10" spans="1:19" hidden="1" x14ac:dyDescent="0.25">
      <c r="A10" s="22" t="s">
        <v>14</v>
      </c>
      <c r="B10" s="23">
        <v>188629</v>
      </c>
      <c r="C10" s="24">
        <v>23</v>
      </c>
      <c r="D10" s="24">
        <v>0.1</v>
      </c>
      <c r="E10" s="24">
        <v>65.8</v>
      </c>
      <c r="F10" s="24">
        <v>1.4</v>
      </c>
      <c r="G10" s="24">
        <v>3</v>
      </c>
      <c r="H10" s="24">
        <v>6.2</v>
      </c>
      <c r="I10" s="25">
        <v>0.1</v>
      </c>
      <c r="J10" s="25">
        <v>0.4</v>
      </c>
      <c r="K10" s="25">
        <v>23</v>
      </c>
      <c r="L10" s="25">
        <v>17.7</v>
      </c>
      <c r="M10" s="25">
        <v>40.700000000000003</v>
      </c>
      <c r="N10" s="25">
        <v>8.1</v>
      </c>
      <c r="O10" s="25">
        <v>3</v>
      </c>
      <c r="P10" s="25">
        <v>0.1</v>
      </c>
      <c r="Q10" s="25">
        <v>6</v>
      </c>
      <c r="R10" s="25">
        <v>1</v>
      </c>
      <c r="S10" s="25">
        <v>0.4</v>
      </c>
    </row>
    <row r="11" spans="1:19" hidden="1" x14ac:dyDescent="0.25">
      <c r="A11" s="22" t="s">
        <v>15</v>
      </c>
      <c r="B11" s="23">
        <v>16371</v>
      </c>
      <c r="C11" s="24">
        <v>26.7</v>
      </c>
      <c r="D11" s="24">
        <v>0.1</v>
      </c>
      <c r="E11" s="24">
        <v>55.5</v>
      </c>
      <c r="F11" s="24">
        <v>2.6</v>
      </c>
      <c r="G11" s="24">
        <v>7.8</v>
      </c>
      <c r="H11" s="24">
        <v>7</v>
      </c>
      <c r="I11" s="25">
        <v>0.3</v>
      </c>
      <c r="J11" s="25">
        <v>0</v>
      </c>
      <c r="K11" s="25">
        <v>26.7</v>
      </c>
      <c r="L11" s="25">
        <v>0</v>
      </c>
      <c r="M11" s="25">
        <v>44.3</v>
      </c>
      <c r="N11" s="25">
        <v>13.4</v>
      </c>
      <c r="O11" s="25">
        <v>7.8</v>
      </c>
      <c r="P11" s="25">
        <v>0.1</v>
      </c>
      <c r="Q11" s="25">
        <v>7.2</v>
      </c>
      <c r="R11" s="25">
        <v>0.4</v>
      </c>
      <c r="S11" s="25">
        <v>0</v>
      </c>
    </row>
    <row r="12" spans="1:19" hidden="1" x14ac:dyDescent="0.25">
      <c r="A12" s="22" t="s">
        <v>16</v>
      </c>
      <c r="B12" s="23">
        <v>72191</v>
      </c>
      <c r="C12" s="24">
        <v>20.3</v>
      </c>
      <c r="D12" s="24">
        <v>0.6</v>
      </c>
      <c r="E12" s="24">
        <v>66.5</v>
      </c>
      <c r="F12" s="24">
        <v>1.8</v>
      </c>
      <c r="G12" s="24">
        <v>3.7</v>
      </c>
      <c r="H12" s="24">
        <v>6.7</v>
      </c>
      <c r="I12" s="25">
        <v>0.3</v>
      </c>
      <c r="J12" s="25">
        <v>0</v>
      </c>
      <c r="K12" s="25">
        <v>20.3</v>
      </c>
      <c r="L12" s="25">
        <v>13.3</v>
      </c>
      <c r="M12" s="25">
        <v>45.3</v>
      </c>
      <c r="N12" s="25">
        <v>9.4</v>
      </c>
      <c r="O12" s="25">
        <v>3.7</v>
      </c>
      <c r="P12" s="25">
        <v>0.6</v>
      </c>
      <c r="Q12" s="25">
        <v>6.8</v>
      </c>
      <c r="R12" s="25">
        <v>0.5</v>
      </c>
      <c r="S12" s="25">
        <v>0</v>
      </c>
    </row>
    <row r="13" spans="1:19" hidden="1" x14ac:dyDescent="0.25">
      <c r="A13" s="22" t="s">
        <v>17</v>
      </c>
      <c r="B13" s="23">
        <v>16723</v>
      </c>
      <c r="C13" s="24">
        <v>23.3</v>
      </c>
      <c r="D13" s="24">
        <v>0.1</v>
      </c>
      <c r="E13" s="24">
        <v>55.6</v>
      </c>
      <c r="F13" s="24">
        <v>3.5</v>
      </c>
      <c r="G13" s="24">
        <v>6.1</v>
      </c>
      <c r="H13" s="24">
        <v>11.5</v>
      </c>
      <c r="I13" s="25">
        <v>0.1</v>
      </c>
      <c r="J13" s="25">
        <v>0</v>
      </c>
      <c r="K13" s="25">
        <v>23.3</v>
      </c>
      <c r="L13" s="25">
        <v>0.1</v>
      </c>
      <c r="M13" s="25">
        <v>40.4</v>
      </c>
      <c r="N13" s="25">
        <v>17.7</v>
      </c>
      <c r="O13" s="25">
        <v>6.1</v>
      </c>
      <c r="P13" s="25">
        <v>0.1</v>
      </c>
      <c r="Q13" s="25">
        <v>11.3</v>
      </c>
      <c r="R13" s="25">
        <v>1.1000000000000001</v>
      </c>
      <c r="S13" s="25">
        <v>0</v>
      </c>
    </row>
    <row r="14" spans="1:19" hidden="1" x14ac:dyDescent="0.25">
      <c r="A14" s="22" t="s">
        <v>18</v>
      </c>
      <c r="B14" s="23">
        <v>20029</v>
      </c>
      <c r="C14" s="24">
        <v>28.4</v>
      </c>
      <c r="D14" s="24">
        <v>0.1</v>
      </c>
      <c r="E14" s="24">
        <v>59</v>
      </c>
      <c r="F14" s="24">
        <v>1.5</v>
      </c>
      <c r="G14" s="24">
        <v>4.8</v>
      </c>
      <c r="H14" s="24">
        <v>6.1</v>
      </c>
      <c r="I14" s="25">
        <v>0</v>
      </c>
      <c r="J14" s="25">
        <v>0</v>
      </c>
      <c r="K14" s="25">
        <v>28.4</v>
      </c>
      <c r="L14" s="25">
        <v>0.8</v>
      </c>
      <c r="M14" s="25">
        <v>48.5</v>
      </c>
      <c r="N14" s="25">
        <v>11</v>
      </c>
      <c r="O14" s="25">
        <v>4.8</v>
      </c>
      <c r="P14" s="25">
        <v>0.1</v>
      </c>
      <c r="Q14" s="25">
        <v>6.1</v>
      </c>
      <c r="R14" s="25">
        <v>0.4</v>
      </c>
      <c r="S14" s="25">
        <v>0</v>
      </c>
    </row>
    <row r="15" spans="1:19" hidden="1" x14ac:dyDescent="0.25">
      <c r="A15" s="22" t="s">
        <v>19</v>
      </c>
      <c r="B15" s="23">
        <v>18900</v>
      </c>
      <c r="C15" s="24">
        <v>15</v>
      </c>
      <c r="D15" s="24">
        <v>0.3</v>
      </c>
      <c r="E15" s="24">
        <v>69.5</v>
      </c>
      <c r="F15" s="24">
        <v>7.3</v>
      </c>
      <c r="G15" s="24">
        <v>6.2</v>
      </c>
      <c r="H15" s="24">
        <v>1.7</v>
      </c>
      <c r="I15" s="25">
        <v>0</v>
      </c>
      <c r="J15" s="25">
        <v>0</v>
      </c>
      <c r="K15" s="25">
        <v>15</v>
      </c>
      <c r="L15" s="25">
        <v>12.4</v>
      </c>
      <c r="M15" s="25">
        <v>50.8</v>
      </c>
      <c r="N15" s="25">
        <v>13</v>
      </c>
      <c r="O15" s="25">
        <v>6.2</v>
      </c>
      <c r="P15" s="25">
        <v>0.3</v>
      </c>
      <c r="Q15" s="25">
        <v>1.6</v>
      </c>
      <c r="R15" s="25">
        <v>0.7</v>
      </c>
      <c r="S15" s="25">
        <v>0</v>
      </c>
    </row>
    <row r="16" spans="1:19" hidden="1" x14ac:dyDescent="0.25">
      <c r="A16" s="22" t="s">
        <v>20</v>
      </c>
      <c r="B16" s="23">
        <v>56654</v>
      </c>
      <c r="C16" s="24">
        <v>16.399999999999999</v>
      </c>
      <c r="D16" s="24">
        <v>0</v>
      </c>
      <c r="E16" s="24">
        <v>76.099999999999994</v>
      </c>
      <c r="F16" s="24">
        <v>0.4</v>
      </c>
      <c r="G16" s="24">
        <v>1.9</v>
      </c>
      <c r="H16" s="24">
        <v>5.2</v>
      </c>
      <c r="I16" s="25">
        <v>0</v>
      </c>
      <c r="J16" s="25">
        <v>0</v>
      </c>
      <c r="K16" s="25">
        <v>16.399999999999999</v>
      </c>
      <c r="L16" s="25">
        <v>31.7</v>
      </c>
      <c r="M16" s="25">
        <v>38.6</v>
      </c>
      <c r="N16" s="25">
        <v>5.9</v>
      </c>
      <c r="O16" s="25">
        <v>1.9</v>
      </c>
      <c r="P16" s="25">
        <v>0</v>
      </c>
      <c r="Q16" s="25">
        <v>5.2</v>
      </c>
      <c r="R16" s="25">
        <v>0.4</v>
      </c>
      <c r="S16" s="25">
        <v>0</v>
      </c>
    </row>
    <row r="17" spans="1:20" hidden="1" x14ac:dyDescent="0.25">
      <c r="A17" s="22" t="s">
        <v>21</v>
      </c>
      <c r="B17" s="23">
        <v>143457</v>
      </c>
      <c r="C17" s="24">
        <v>27.6</v>
      </c>
      <c r="D17" s="24">
        <v>0.3</v>
      </c>
      <c r="E17" s="24">
        <v>56.3</v>
      </c>
      <c r="F17" s="24">
        <v>1</v>
      </c>
      <c r="G17" s="24">
        <v>5.6</v>
      </c>
      <c r="H17" s="24">
        <v>9</v>
      </c>
      <c r="I17" s="25">
        <v>0.3</v>
      </c>
      <c r="J17" s="25">
        <v>0</v>
      </c>
      <c r="K17" s="25">
        <v>27.6</v>
      </c>
      <c r="L17" s="25">
        <v>13.9</v>
      </c>
      <c r="M17" s="25">
        <v>38.200000000000003</v>
      </c>
      <c r="N17" s="25">
        <v>5.2</v>
      </c>
      <c r="O17" s="25">
        <v>5.6</v>
      </c>
      <c r="P17" s="25">
        <v>0.3</v>
      </c>
      <c r="Q17" s="25">
        <v>9</v>
      </c>
      <c r="R17" s="25">
        <v>0.3</v>
      </c>
      <c r="S17" s="25">
        <v>0</v>
      </c>
    </row>
    <row r="18" spans="1:20" hidden="1" x14ac:dyDescent="0.25">
      <c r="A18" s="22" t="s">
        <v>22</v>
      </c>
      <c r="B18" s="23">
        <v>128818</v>
      </c>
      <c r="C18" s="24">
        <v>15.7</v>
      </c>
      <c r="D18" s="24">
        <v>0.1</v>
      </c>
      <c r="E18" s="24">
        <v>74.3</v>
      </c>
      <c r="F18" s="24">
        <v>5.0999999999999996</v>
      </c>
      <c r="G18" s="24">
        <v>2</v>
      </c>
      <c r="H18" s="24">
        <v>2.6</v>
      </c>
      <c r="I18" s="25">
        <v>0.1</v>
      </c>
      <c r="J18" s="25">
        <v>0</v>
      </c>
      <c r="K18" s="25">
        <v>15.7</v>
      </c>
      <c r="L18" s="25">
        <v>28.7</v>
      </c>
      <c r="M18" s="25">
        <v>41.9</v>
      </c>
      <c r="N18" s="25">
        <v>8.6</v>
      </c>
      <c r="O18" s="25">
        <v>2</v>
      </c>
      <c r="P18" s="25">
        <v>0.1</v>
      </c>
      <c r="Q18" s="25">
        <v>2.6</v>
      </c>
      <c r="R18" s="25">
        <v>0.4</v>
      </c>
      <c r="S18" s="25">
        <v>0</v>
      </c>
    </row>
    <row r="19" spans="1:20" hidden="1" x14ac:dyDescent="0.25">
      <c r="A19" s="22" t="s">
        <v>23</v>
      </c>
      <c r="B19" s="23">
        <v>100690</v>
      </c>
      <c r="C19" s="24">
        <v>2.7</v>
      </c>
      <c r="D19" s="24">
        <v>0</v>
      </c>
      <c r="E19" s="24">
        <v>38.700000000000003</v>
      </c>
      <c r="F19" s="24">
        <v>0.1</v>
      </c>
      <c r="G19" s="24">
        <v>0.2</v>
      </c>
      <c r="H19" s="24">
        <v>58.2</v>
      </c>
      <c r="I19" s="25">
        <v>0</v>
      </c>
      <c r="J19" s="25">
        <v>0</v>
      </c>
      <c r="K19" s="25">
        <v>2.7</v>
      </c>
      <c r="L19" s="25">
        <v>29.8</v>
      </c>
      <c r="M19" s="25">
        <v>8.1999999999999993</v>
      </c>
      <c r="N19" s="25">
        <v>0.8</v>
      </c>
      <c r="O19" s="25">
        <v>0.2</v>
      </c>
      <c r="P19" s="25">
        <v>0</v>
      </c>
      <c r="Q19" s="25">
        <v>58.2</v>
      </c>
      <c r="R19" s="25">
        <v>0.1</v>
      </c>
      <c r="S19" s="25">
        <v>0</v>
      </c>
    </row>
    <row r="20" spans="1:20" hidden="1" x14ac:dyDescent="0.25">
      <c r="A20" s="22" t="s">
        <v>24</v>
      </c>
      <c r="B20" s="23">
        <v>133611</v>
      </c>
      <c r="C20" s="24">
        <v>11.5</v>
      </c>
      <c r="D20" s="24">
        <v>0</v>
      </c>
      <c r="E20" s="24">
        <v>69</v>
      </c>
      <c r="F20" s="24">
        <v>0</v>
      </c>
      <c r="G20" s="24">
        <v>1.9</v>
      </c>
      <c r="H20" s="24">
        <v>14.8</v>
      </c>
      <c r="I20" s="25">
        <v>0.7</v>
      </c>
      <c r="J20" s="25">
        <v>2.2999999999999998</v>
      </c>
      <c r="K20" s="25">
        <v>11.5</v>
      </c>
      <c r="L20" s="25">
        <v>32.6</v>
      </c>
      <c r="M20" s="25">
        <v>32.299999999999997</v>
      </c>
      <c r="N20" s="25">
        <v>4.0999999999999996</v>
      </c>
      <c r="O20" s="25">
        <v>1.9</v>
      </c>
      <c r="P20" s="25">
        <v>0</v>
      </c>
      <c r="Q20" s="25">
        <v>14.8</v>
      </c>
      <c r="R20" s="25">
        <v>0.7</v>
      </c>
      <c r="S20" s="25">
        <v>2.2999999999999998</v>
      </c>
    </row>
    <row r="21" spans="1:20" hidden="1" x14ac:dyDescent="0.25">
      <c r="A21" s="22" t="s">
        <v>25</v>
      </c>
      <c r="B21" s="23">
        <v>39736</v>
      </c>
      <c r="C21" s="24">
        <v>14.6</v>
      </c>
      <c r="D21" s="24">
        <v>0.1</v>
      </c>
      <c r="E21" s="24">
        <v>76.2</v>
      </c>
      <c r="F21" s="24">
        <v>1.7</v>
      </c>
      <c r="G21" s="24">
        <v>2.2000000000000002</v>
      </c>
      <c r="H21" s="24">
        <v>5.0999999999999996</v>
      </c>
      <c r="I21" s="25">
        <v>0.1</v>
      </c>
      <c r="J21" s="25">
        <v>0</v>
      </c>
      <c r="K21" s="25">
        <v>14.6</v>
      </c>
      <c r="L21" s="25">
        <v>31.4</v>
      </c>
      <c r="M21" s="25">
        <v>40.299999999999997</v>
      </c>
      <c r="N21" s="25">
        <v>5.2</v>
      </c>
      <c r="O21" s="25">
        <v>2.2000000000000002</v>
      </c>
      <c r="P21" s="25">
        <v>0.1</v>
      </c>
      <c r="Q21" s="25">
        <v>4.5999999999999996</v>
      </c>
      <c r="R21" s="25">
        <v>1.5</v>
      </c>
      <c r="S21" s="25">
        <v>0</v>
      </c>
    </row>
    <row r="22" spans="1:20" hidden="1" x14ac:dyDescent="0.25">
      <c r="A22" s="22" t="s">
        <v>26</v>
      </c>
      <c r="B22" s="23">
        <v>24729</v>
      </c>
      <c r="C22" s="24">
        <v>14.6</v>
      </c>
      <c r="D22" s="24">
        <v>0.2</v>
      </c>
      <c r="E22" s="24">
        <v>69.3</v>
      </c>
      <c r="F22" s="24">
        <v>7.9</v>
      </c>
      <c r="G22" s="24">
        <v>2.6</v>
      </c>
      <c r="H22" s="24">
        <v>5.4</v>
      </c>
      <c r="I22" s="25">
        <v>0</v>
      </c>
      <c r="J22" s="25">
        <v>0</v>
      </c>
      <c r="K22" s="25">
        <v>14.6</v>
      </c>
      <c r="L22" s="25">
        <v>21.1</v>
      </c>
      <c r="M22" s="25">
        <v>40.700000000000003</v>
      </c>
      <c r="N22" s="25">
        <v>15</v>
      </c>
      <c r="O22" s="25">
        <v>2.6</v>
      </c>
      <c r="P22" s="25">
        <v>0.2</v>
      </c>
      <c r="Q22" s="25">
        <v>5.3</v>
      </c>
      <c r="R22" s="25">
        <v>0.5</v>
      </c>
      <c r="S22" s="25">
        <v>0</v>
      </c>
    </row>
    <row r="23" spans="1:20" hidden="1" x14ac:dyDescent="0.25">
      <c r="A23" s="22" t="s">
        <v>27</v>
      </c>
      <c r="B23" s="23">
        <v>6830</v>
      </c>
      <c r="C23" s="24">
        <v>30.4</v>
      </c>
      <c r="D23" s="24">
        <v>0.3</v>
      </c>
      <c r="E23" s="24">
        <v>56.6</v>
      </c>
      <c r="F23" s="24">
        <v>7.3</v>
      </c>
      <c r="G23" s="24">
        <v>2.8</v>
      </c>
      <c r="H23" s="24">
        <v>2.5</v>
      </c>
      <c r="I23" s="25">
        <v>0</v>
      </c>
      <c r="J23" s="25">
        <v>0</v>
      </c>
      <c r="K23" s="25">
        <v>30.4</v>
      </c>
      <c r="L23" s="25">
        <v>7.6</v>
      </c>
      <c r="M23" s="25">
        <v>37.700000000000003</v>
      </c>
      <c r="N23" s="25">
        <v>18.600000000000001</v>
      </c>
      <c r="O23" s="25">
        <v>2.8</v>
      </c>
      <c r="P23" s="25">
        <v>0.3</v>
      </c>
      <c r="Q23" s="25">
        <v>2.5</v>
      </c>
      <c r="R23" s="25">
        <v>0.1</v>
      </c>
      <c r="S23" s="25">
        <v>0</v>
      </c>
    </row>
    <row r="24" spans="1:20" hidden="1" x14ac:dyDescent="0.25">
      <c r="A24" s="22" t="s">
        <v>28</v>
      </c>
      <c r="B24" s="23">
        <v>234995</v>
      </c>
      <c r="C24" s="24">
        <v>19.399999999999999</v>
      </c>
      <c r="D24" s="24">
        <v>0.8</v>
      </c>
      <c r="E24" s="24">
        <v>68</v>
      </c>
      <c r="F24" s="24">
        <v>2.1</v>
      </c>
      <c r="G24" s="24">
        <v>1.5</v>
      </c>
      <c r="H24" s="24">
        <v>8.1</v>
      </c>
      <c r="I24" s="25">
        <v>0.1</v>
      </c>
      <c r="J24" s="25">
        <v>0</v>
      </c>
      <c r="K24" s="25">
        <v>19.399999999999999</v>
      </c>
      <c r="L24" s="25">
        <v>28.1</v>
      </c>
      <c r="M24" s="25">
        <v>35.4</v>
      </c>
      <c r="N24" s="25">
        <v>6.2</v>
      </c>
      <c r="O24" s="25">
        <v>1.5</v>
      </c>
      <c r="P24" s="25">
        <v>0.8</v>
      </c>
      <c r="Q24" s="25">
        <v>8</v>
      </c>
      <c r="R24" s="25">
        <v>0.6</v>
      </c>
      <c r="S24" s="25">
        <v>0</v>
      </c>
    </row>
    <row r="25" spans="1:20" hidden="1" x14ac:dyDescent="0.25">
      <c r="A25" s="22" t="s">
        <v>29</v>
      </c>
      <c r="B25" s="23">
        <v>97575</v>
      </c>
      <c r="C25" s="24">
        <v>19.7</v>
      </c>
      <c r="D25" s="24">
        <v>0.4</v>
      </c>
      <c r="E25" s="24">
        <v>64</v>
      </c>
      <c r="F25" s="24">
        <v>5.9</v>
      </c>
      <c r="G25" s="24">
        <v>7.2</v>
      </c>
      <c r="H25" s="24">
        <v>2.6</v>
      </c>
      <c r="I25" s="25">
        <v>0.1</v>
      </c>
      <c r="J25" s="25">
        <v>0</v>
      </c>
      <c r="K25" s="25">
        <v>19.7</v>
      </c>
      <c r="L25" s="25">
        <v>12.5</v>
      </c>
      <c r="M25" s="25">
        <v>46.8</v>
      </c>
      <c r="N25" s="25">
        <v>10.4</v>
      </c>
      <c r="O25" s="25">
        <v>7.2</v>
      </c>
      <c r="P25" s="25">
        <v>0.4</v>
      </c>
      <c r="Q25" s="25">
        <v>2.6</v>
      </c>
      <c r="R25" s="25">
        <v>0.4</v>
      </c>
      <c r="S25" s="25">
        <v>0</v>
      </c>
    </row>
    <row r="26" spans="1:20" hidden="1" x14ac:dyDescent="0.25">
      <c r="A26" s="22" t="s">
        <v>30</v>
      </c>
      <c r="B26" s="23">
        <v>313167</v>
      </c>
      <c r="C26" s="24">
        <v>23.7</v>
      </c>
      <c r="D26" s="24">
        <v>0.1</v>
      </c>
      <c r="E26" s="24">
        <v>64.2</v>
      </c>
      <c r="F26" s="24">
        <v>1.2</v>
      </c>
      <c r="G26" s="24">
        <v>3.4</v>
      </c>
      <c r="H26" s="24">
        <v>7.1</v>
      </c>
      <c r="I26" s="25">
        <v>0.2</v>
      </c>
      <c r="J26" s="25">
        <v>0</v>
      </c>
      <c r="K26" s="25">
        <v>23.7</v>
      </c>
      <c r="L26" s="25">
        <v>17.100000000000001</v>
      </c>
      <c r="M26" s="25">
        <v>42.2</v>
      </c>
      <c r="N26" s="25">
        <v>5.6</v>
      </c>
      <c r="O26" s="25">
        <v>3.4</v>
      </c>
      <c r="P26" s="25">
        <v>0.1</v>
      </c>
      <c r="Q26" s="25">
        <v>6.9</v>
      </c>
      <c r="R26" s="25">
        <v>0.9</v>
      </c>
      <c r="S26" s="25">
        <v>0</v>
      </c>
    </row>
    <row r="27" spans="1:20" hidden="1" x14ac:dyDescent="0.25">
      <c r="A27" s="22" t="s">
        <v>31</v>
      </c>
      <c r="B27" s="23">
        <v>128213</v>
      </c>
      <c r="C27" s="24">
        <v>20.3</v>
      </c>
      <c r="D27" s="24">
        <v>0.2</v>
      </c>
      <c r="E27" s="24">
        <v>72.7</v>
      </c>
      <c r="F27" s="24">
        <v>1.4</v>
      </c>
      <c r="G27" s="24">
        <v>1.8</v>
      </c>
      <c r="H27" s="24">
        <v>3.3</v>
      </c>
      <c r="I27" s="25">
        <v>0.2</v>
      </c>
      <c r="J27" s="25">
        <v>0</v>
      </c>
      <c r="K27" s="25">
        <v>20.3</v>
      </c>
      <c r="L27" s="25">
        <v>29.1</v>
      </c>
      <c r="M27" s="25">
        <v>37.5</v>
      </c>
      <c r="N27" s="25">
        <v>7.2</v>
      </c>
      <c r="O27" s="25">
        <v>1.9</v>
      </c>
      <c r="P27" s="25">
        <v>0.2</v>
      </c>
      <c r="Q27" s="25">
        <v>3.3</v>
      </c>
      <c r="R27" s="25">
        <v>0.6</v>
      </c>
      <c r="S27" s="25">
        <v>0</v>
      </c>
    </row>
    <row r="28" spans="1:20" hidden="1" x14ac:dyDescent="0.25">
      <c r="A28" s="22" t="s">
        <v>32</v>
      </c>
      <c r="B28" s="23">
        <v>171020</v>
      </c>
      <c r="C28" s="24">
        <v>18.3</v>
      </c>
      <c r="D28" s="24">
        <v>0.2</v>
      </c>
      <c r="E28" s="24">
        <v>67.5</v>
      </c>
      <c r="F28" s="24">
        <v>1.4</v>
      </c>
      <c r="G28" s="24">
        <v>10.4</v>
      </c>
      <c r="H28" s="24">
        <v>2.2000000000000002</v>
      </c>
      <c r="I28" s="25">
        <v>0</v>
      </c>
      <c r="J28" s="25">
        <v>0</v>
      </c>
      <c r="K28" s="25">
        <v>18.3</v>
      </c>
      <c r="L28" s="25">
        <v>12.6</v>
      </c>
      <c r="M28" s="25">
        <v>54</v>
      </c>
      <c r="N28" s="25">
        <v>2.2000000000000002</v>
      </c>
      <c r="O28" s="25">
        <v>10.4</v>
      </c>
      <c r="P28" s="25">
        <v>0.2</v>
      </c>
      <c r="Q28" s="25">
        <v>2.2000000000000002</v>
      </c>
      <c r="R28" s="25">
        <v>0.1</v>
      </c>
      <c r="S28" s="25">
        <v>0</v>
      </c>
    </row>
    <row r="29" spans="1:20" x14ac:dyDescent="0.25">
      <c r="A29" s="22" t="s">
        <v>33</v>
      </c>
      <c r="B29" s="23">
        <v>376596</v>
      </c>
      <c r="C29" s="24">
        <v>8.1</v>
      </c>
      <c r="D29" s="24">
        <v>0.2</v>
      </c>
      <c r="E29" s="24">
        <v>78.2</v>
      </c>
      <c r="F29" s="24">
        <v>1.1000000000000001</v>
      </c>
      <c r="G29" s="24">
        <v>4.8</v>
      </c>
      <c r="H29" s="24">
        <v>7.6</v>
      </c>
      <c r="I29" s="25">
        <v>0.1</v>
      </c>
      <c r="J29" s="25">
        <v>0</v>
      </c>
      <c r="K29" s="25">
        <v>8.1</v>
      </c>
      <c r="L29" s="25">
        <v>38.299999999999997</v>
      </c>
      <c r="M29" s="25">
        <v>36.6</v>
      </c>
      <c r="N29" s="25">
        <v>4.0999999999999996</v>
      </c>
      <c r="O29" s="25">
        <v>4.8</v>
      </c>
      <c r="P29" s="25">
        <v>0.2</v>
      </c>
      <c r="Q29" s="25">
        <v>7.6</v>
      </c>
      <c r="R29" s="25">
        <v>0.4</v>
      </c>
      <c r="S29" s="25">
        <v>0</v>
      </c>
      <c r="T29" s="52">
        <f>+SUM(K29:S29)</f>
        <v>100.1</v>
      </c>
    </row>
    <row r="30" spans="1:20" x14ac:dyDescent="0.25">
      <c r="A30" s="22" t="s">
        <v>34</v>
      </c>
      <c r="B30" s="23">
        <v>165721</v>
      </c>
      <c r="C30" s="24">
        <v>20</v>
      </c>
      <c r="D30" s="24">
        <v>0.3</v>
      </c>
      <c r="E30" s="24">
        <v>57.9</v>
      </c>
      <c r="F30" s="24">
        <v>2.1</v>
      </c>
      <c r="G30" s="24">
        <v>11.8</v>
      </c>
      <c r="H30" s="24">
        <v>7.5</v>
      </c>
      <c r="I30" s="25">
        <v>0.4</v>
      </c>
      <c r="J30" s="25">
        <v>0</v>
      </c>
      <c r="K30" s="25">
        <v>20</v>
      </c>
      <c r="L30" s="25">
        <v>20.7</v>
      </c>
      <c r="M30" s="25">
        <v>34.200000000000003</v>
      </c>
      <c r="N30" s="25">
        <v>5.0999999999999996</v>
      </c>
      <c r="O30" s="25">
        <v>12.1</v>
      </c>
      <c r="P30" s="25">
        <v>0.3</v>
      </c>
      <c r="Q30" s="25">
        <v>7.4</v>
      </c>
      <c r="R30" s="25">
        <v>0.2</v>
      </c>
      <c r="S30" s="25">
        <v>0</v>
      </c>
      <c r="T30" s="52">
        <f>+SUM(K30:S30)</f>
        <v>100</v>
      </c>
    </row>
    <row r="31" spans="1:20" x14ac:dyDescent="0.25">
      <c r="A31" s="22" t="s">
        <v>35</v>
      </c>
      <c r="B31" s="23">
        <v>84352</v>
      </c>
      <c r="C31" s="24">
        <v>4.8</v>
      </c>
      <c r="D31" s="24">
        <v>0.7</v>
      </c>
      <c r="E31" s="24">
        <v>80.5</v>
      </c>
      <c r="F31" s="24">
        <v>1.3</v>
      </c>
      <c r="G31" s="24">
        <v>1.2</v>
      </c>
      <c r="H31" s="24">
        <v>11.4</v>
      </c>
      <c r="I31" s="25">
        <v>0.1</v>
      </c>
      <c r="J31" s="25">
        <v>0</v>
      </c>
      <c r="K31" s="25">
        <v>4.8</v>
      </c>
      <c r="L31" s="25">
        <v>35.9</v>
      </c>
      <c r="M31" s="25">
        <v>42.6</v>
      </c>
      <c r="N31" s="25">
        <v>3</v>
      </c>
      <c r="O31" s="25">
        <v>1.2</v>
      </c>
      <c r="P31" s="25">
        <v>0.7</v>
      </c>
      <c r="Q31" s="25">
        <v>11.4</v>
      </c>
      <c r="R31" s="25">
        <v>0.3</v>
      </c>
      <c r="S31" s="25">
        <v>0</v>
      </c>
    </row>
    <row r="32" spans="1:20" x14ac:dyDescent="0.25">
      <c r="A32" s="22" t="s">
        <v>83</v>
      </c>
      <c r="B32" s="23">
        <v>207205</v>
      </c>
      <c r="C32" s="24" t="s">
        <v>80</v>
      </c>
      <c r="D32" s="24" t="s">
        <v>80</v>
      </c>
      <c r="E32" s="24" t="s">
        <v>80</v>
      </c>
      <c r="F32" s="24" t="s">
        <v>80</v>
      </c>
      <c r="G32" s="24" t="s">
        <v>80</v>
      </c>
      <c r="H32" s="24" t="s">
        <v>80</v>
      </c>
      <c r="I32" s="24" t="s">
        <v>80</v>
      </c>
      <c r="J32" s="24" t="s">
        <v>80</v>
      </c>
      <c r="K32" s="24" t="s">
        <v>80</v>
      </c>
      <c r="L32" s="24" t="s">
        <v>80</v>
      </c>
      <c r="M32" s="24" t="s">
        <v>80</v>
      </c>
      <c r="N32" s="24" t="s">
        <v>80</v>
      </c>
      <c r="O32" s="24" t="s">
        <v>80</v>
      </c>
      <c r="P32" s="24" t="s">
        <v>80</v>
      </c>
      <c r="Q32" s="24" t="s">
        <v>80</v>
      </c>
      <c r="R32" s="24" t="s">
        <v>80</v>
      </c>
      <c r="S32" s="24" t="s">
        <v>80</v>
      </c>
    </row>
    <row r="33" spans="1:20" x14ac:dyDescent="0.25">
      <c r="A33" s="32" t="s">
        <v>37</v>
      </c>
      <c r="B33" s="33">
        <v>33609</v>
      </c>
      <c r="C33" s="34">
        <v>17.2</v>
      </c>
      <c r="D33" s="34">
        <v>0.1</v>
      </c>
      <c r="E33" s="34">
        <v>69.400000000000006</v>
      </c>
      <c r="F33" s="34">
        <v>2.6</v>
      </c>
      <c r="G33" s="34">
        <v>4.4000000000000004</v>
      </c>
      <c r="H33" s="34">
        <v>6</v>
      </c>
      <c r="I33" s="35">
        <v>0.2</v>
      </c>
      <c r="J33" s="35">
        <v>0</v>
      </c>
      <c r="K33" s="35">
        <v>17.2</v>
      </c>
      <c r="L33" s="35">
        <v>11.6</v>
      </c>
      <c r="M33" s="35">
        <v>51.2</v>
      </c>
      <c r="N33" s="35">
        <v>9.3000000000000007</v>
      </c>
      <c r="O33" s="35">
        <v>4.4000000000000004</v>
      </c>
      <c r="P33" s="35">
        <v>0.1</v>
      </c>
      <c r="Q33" s="35">
        <v>6</v>
      </c>
      <c r="R33" s="25">
        <v>0.1</v>
      </c>
      <c r="S33" s="25">
        <v>0</v>
      </c>
    </row>
    <row r="34" spans="1:20" x14ac:dyDescent="0.25">
      <c r="A34" s="22" t="s">
        <v>33</v>
      </c>
      <c r="B34" s="23"/>
      <c r="C34" s="24"/>
      <c r="D34" s="24"/>
      <c r="E34" s="24"/>
      <c r="F34" s="24"/>
      <c r="G34" s="24"/>
      <c r="H34" s="24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20" x14ac:dyDescent="0.25">
      <c r="A35" s="48" t="s">
        <v>84</v>
      </c>
      <c r="B35" s="49">
        <v>376596</v>
      </c>
      <c r="C35" s="50"/>
      <c r="D35" s="50"/>
      <c r="E35" s="50"/>
      <c r="F35" s="50"/>
      <c r="G35" s="50"/>
      <c r="H35" s="50"/>
      <c r="I35" s="50"/>
      <c r="J35" s="50"/>
      <c r="K35" s="50">
        <f>+$B35*K29/100</f>
        <v>30504.276000000002</v>
      </c>
      <c r="L35" s="50">
        <f t="shared" ref="L35:S35" si="0">+$B35*L29/100</f>
        <v>144236.26799999998</v>
      </c>
      <c r="M35" s="50">
        <f t="shared" si="0"/>
        <v>137834.136</v>
      </c>
      <c r="N35" s="50">
        <f t="shared" si="0"/>
        <v>15440.435999999998</v>
      </c>
      <c r="O35" s="50">
        <f t="shared" si="0"/>
        <v>18076.608</v>
      </c>
      <c r="P35" s="50">
        <f t="shared" si="0"/>
        <v>753.19200000000001</v>
      </c>
      <c r="Q35" s="50">
        <f t="shared" si="0"/>
        <v>28621.296000000002</v>
      </c>
      <c r="R35" s="50">
        <f t="shared" si="0"/>
        <v>1506.384</v>
      </c>
      <c r="S35" s="50">
        <f t="shared" si="0"/>
        <v>0</v>
      </c>
      <c r="T35" s="50">
        <v>376.59599999996135</v>
      </c>
    </row>
    <row r="36" spans="1:20" x14ac:dyDescent="0.25">
      <c r="A36" s="48" t="s">
        <v>85</v>
      </c>
      <c r="B36" s="49">
        <v>371415</v>
      </c>
      <c r="C36" s="50"/>
      <c r="D36" s="50"/>
      <c r="E36" s="50"/>
      <c r="F36" s="50"/>
      <c r="G36" s="50"/>
      <c r="H36" s="50"/>
      <c r="I36" s="50"/>
      <c r="J36" s="50"/>
      <c r="K36" s="50">
        <v>25627.634999999998</v>
      </c>
      <c r="L36" s="50">
        <v>135937.89000000001</v>
      </c>
      <c r="M36" s="50">
        <v>144851.85</v>
      </c>
      <c r="N36" s="50">
        <v>14856.6</v>
      </c>
      <c r="O36" s="50">
        <v>19313.580000000002</v>
      </c>
      <c r="P36" s="50">
        <v>371.41500000000002</v>
      </c>
      <c r="Q36" s="50">
        <v>26370.465</v>
      </c>
      <c r="R36" s="50">
        <v>4085.5650000000005</v>
      </c>
      <c r="S36" s="50"/>
      <c r="T36" s="50">
        <v>0</v>
      </c>
    </row>
    <row r="37" spans="1:20" x14ac:dyDescent="0.25">
      <c r="A37" s="48" t="s">
        <v>86</v>
      </c>
      <c r="B37" s="49">
        <v>269992</v>
      </c>
      <c r="C37" s="50"/>
      <c r="D37" s="50"/>
      <c r="E37" s="50"/>
      <c r="F37" s="50"/>
      <c r="G37" s="50"/>
      <c r="H37" s="50"/>
      <c r="I37" s="50"/>
      <c r="J37" s="50"/>
      <c r="K37" s="50">
        <v>2429.9280000000003</v>
      </c>
      <c r="L37" s="50">
        <v>61288.183999999994</v>
      </c>
      <c r="M37" s="50">
        <v>168745</v>
      </c>
      <c r="N37" s="50">
        <v>7289.7840000000006</v>
      </c>
      <c r="O37" s="50">
        <v>20249.400000000001</v>
      </c>
      <c r="P37" s="50">
        <v>0</v>
      </c>
      <c r="Q37" s="50">
        <v>6479.8079999999991</v>
      </c>
      <c r="R37" s="50">
        <v>269.99200000000002</v>
      </c>
      <c r="S37" s="50">
        <v>2969.9120000000003</v>
      </c>
      <c r="T37" s="50">
        <v>-269.99199999996927</v>
      </c>
    </row>
    <row r="38" spans="1:20" x14ac:dyDescent="0.25">
      <c r="A38" s="22"/>
      <c r="B38" s="23"/>
      <c r="C38" s="24"/>
      <c r="D38" s="24"/>
      <c r="E38" s="24"/>
      <c r="F38" s="24"/>
      <c r="G38" s="24"/>
      <c r="H38" s="24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</row>
    <row r="39" spans="1:20" s="42" customFormat="1" x14ac:dyDescent="0.25">
      <c r="A39" s="40" t="s">
        <v>76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R39" s="43"/>
      <c r="S39" s="43"/>
    </row>
    <row r="40" spans="1:20" s="42" customFormat="1" ht="14.1" customHeight="1" x14ac:dyDescent="0.3">
      <c r="A40" s="40" t="s">
        <v>74</v>
      </c>
      <c r="B40" s="41"/>
      <c r="C40" s="41"/>
      <c r="D40" s="41"/>
      <c r="E40" s="41"/>
      <c r="F40" s="41"/>
      <c r="G40" s="41"/>
      <c r="H40" s="41"/>
      <c r="I40" s="41"/>
      <c r="J40" s="44"/>
      <c r="K40" s="41"/>
      <c r="L40" s="41"/>
    </row>
    <row r="41" spans="1:20" s="42" customFormat="1" ht="14.1" customHeight="1" x14ac:dyDescent="0.3">
      <c r="A41" s="45" t="s">
        <v>55</v>
      </c>
      <c r="B41" s="41"/>
      <c r="C41" s="41"/>
      <c r="D41" s="41"/>
      <c r="E41" s="41"/>
      <c r="F41" s="41"/>
      <c r="G41" s="41"/>
      <c r="H41" s="41"/>
      <c r="I41" s="41"/>
      <c r="J41" s="44"/>
      <c r="K41" s="41"/>
      <c r="L41" s="41"/>
    </row>
    <row r="42" spans="1:20" s="42" customFormat="1" ht="14.1" customHeight="1" x14ac:dyDescent="0.3">
      <c r="A42" s="45" t="s">
        <v>54</v>
      </c>
      <c r="B42" s="41"/>
      <c r="C42" s="41"/>
      <c r="D42" s="41"/>
      <c r="E42" s="41"/>
      <c r="F42" s="41"/>
      <c r="G42" s="41"/>
      <c r="H42" s="41"/>
      <c r="I42" s="41"/>
      <c r="J42" s="44"/>
      <c r="K42" s="41"/>
      <c r="L42" s="41"/>
    </row>
    <row r="43" spans="1:20" s="42" customFormat="1" ht="14.1" customHeight="1" x14ac:dyDescent="0.3">
      <c r="A43" s="37" t="s">
        <v>66</v>
      </c>
      <c r="B43" s="41"/>
      <c r="C43" s="41"/>
      <c r="D43" s="41"/>
      <c r="E43" s="41"/>
      <c r="F43" s="41"/>
      <c r="G43" s="41"/>
      <c r="H43" s="41"/>
      <c r="I43" s="41"/>
      <c r="J43" s="44"/>
      <c r="K43" s="41"/>
      <c r="L43" s="41"/>
    </row>
    <row r="44" spans="1:20" s="42" customFormat="1" ht="14.1" customHeight="1" x14ac:dyDescent="0.3">
      <c r="A44" s="37" t="s">
        <v>81</v>
      </c>
      <c r="B44" s="41"/>
      <c r="C44" s="41"/>
      <c r="D44" s="41"/>
      <c r="E44" s="41"/>
      <c r="F44" s="41"/>
      <c r="G44" s="41"/>
      <c r="H44" s="41"/>
      <c r="I44" s="41"/>
      <c r="J44" s="44"/>
      <c r="K44" s="41"/>
      <c r="L44" s="41"/>
    </row>
    <row r="45" spans="1:20" s="42" customFormat="1" x14ac:dyDescent="0.25">
      <c r="A45" s="45" t="s">
        <v>42</v>
      </c>
    </row>
    <row r="46" spans="1:20" s="42" customFormat="1" x14ac:dyDescent="0.25">
      <c r="A46" s="45" t="s">
        <v>77</v>
      </c>
    </row>
    <row r="47" spans="1:20" s="42" customFormat="1" x14ac:dyDescent="0.25">
      <c r="A47" s="45"/>
    </row>
    <row r="48" spans="1:20" s="42" customFormat="1" x14ac:dyDescent="0.25">
      <c r="A48" s="45" t="s">
        <v>40</v>
      </c>
    </row>
    <row r="49" s="42" customFormat="1" x14ac:dyDescent="0.25"/>
  </sheetData>
  <mergeCells count="4">
    <mergeCell ref="B3:S3"/>
    <mergeCell ref="B4:B6"/>
    <mergeCell ref="C4:J4"/>
    <mergeCell ref="K4:S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3E263-32F7-4C8C-BE4B-44B12AA0B0CF}">
  <dimension ref="A1:S33"/>
  <sheetViews>
    <sheetView showGridLines="0" zoomScaleNormal="100" workbookViewId="0"/>
  </sheetViews>
  <sheetFormatPr baseColWidth="10" defaultColWidth="10.59765625" defaultRowHeight="13.8" x14ac:dyDescent="0.25"/>
  <cols>
    <col min="1" max="1" width="12.5" style="15" customWidth="1"/>
    <col min="2" max="2" width="11" style="15" customWidth="1"/>
    <col min="3" max="19" width="9.59765625" style="15" customWidth="1"/>
    <col min="20" max="16384" width="10.59765625" style="15"/>
  </cols>
  <sheetData>
    <row r="1" spans="1:19" x14ac:dyDescent="0.25">
      <c r="A1" s="13" t="s">
        <v>65</v>
      </c>
      <c r="B1" s="14"/>
      <c r="C1" s="14"/>
      <c r="D1" s="14"/>
      <c r="E1" s="14"/>
      <c r="F1" s="14"/>
      <c r="G1" s="14"/>
      <c r="H1" s="14"/>
      <c r="I1" s="14"/>
      <c r="J1" s="14"/>
      <c r="S1" s="16" t="s">
        <v>67</v>
      </c>
    </row>
    <row r="2" spans="1:19" x14ac:dyDescent="0.25">
      <c r="A2" s="17">
        <v>2022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9" x14ac:dyDescent="0.25">
      <c r="A3" s="7"/>
      <c r="B3" s="77" t="s">
        <v>53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19" x14ac:dyDescent="0.25">
      <c r="A4" s="8"/>
      <c r="B4" s="73" t="s">
        <v>10</v>
      </c>
      <c r="C4" s="72" t="s">
        <v>62</v>
      </c>
      <c r="D4" s="72"/>
      <c r="E4" s="72"/>
      <c r="F4" s="72"/>
      <c r="G4" s="72"/>
      <c r="H4" s="72"/>
      <c r="I4" s="72"/>
      <c r="J4" s="76"/>
      <c r="K4" s="77" t="s">
        <v>63</v>
      </c>
      <c r="L4" s="72"/>
      <c r="M4" s="72"/>
      <c r="N4" s="72"/>
      <c r="O4" s="72"/>
      <c r="P4" s="72"/>
      <c r="Q4" s="72"/>
      <c r="R4" s="72"/>
      <c r="S4" s="72"/>
    </row>
    <row r="5" spans="1:19" ht="48.75" customHeight="1" x14ac:dyDescent="0.25">
      <c r="A5" s="8"/>
      <c r="B5" s="74"/>
      <c r="C5" s="9" t="s">
        <v>0</v>
      </c>
      <c r="D5" s="9" t="s">
        <v>1</v>
      </c>
      <c r="E5" s="9" t="s">
        <v>2</v>
      </c>
      <c r="F5" s="9" t="s">
        <v>3</v>
      </c>
      <c r="G5" s="10" t="s">
        <v>4</v>
      </c>
      <c r="H5" s="1" t="s">
        <v>5</v>
      </c>
      <c r="I5" s="11" t="s">
        <v>75</v>
      </c>
      <c r="J5" s="11" t="s">
        <v>69</v>
      </c>
      <c r="K5" s="1" t="s">
        <v>68</v>
      </c>
      <c r="L5" s="1" t="s">
        <v>6</v>
      </c>
      <c r="M5" s="1" t="s">
        <v>7</v>
      </c>
      <c r="N5" s="1" t="s">
        <v>8</v>
      </c>
      <c r="O5" s="1" t="s">
        <v>9</v>
      </c>
      <c r="P5" s="1" t="s">
        <v>72</v>
      </c>
      <c r="Q5" s="1" t="s">
        <v>73</v>
      </c>
      <c r="R5" s="11" t="s">
        <v>70</v>
      </c>
      <c r="S5" s="9" t="s">
        <v>71</v>
      </c>
    </row>
    <row r="6" spans="1:19" x14ac:dyDescent="0.25">
      <c r="A6" s="8"/>
      <c r="B6" s="75"/>
      <c r="C6" s="5" t="s">
        <v>41</v>
      </c>
      <c r="D6" s="5" t="s">
        <v>41</v>
      </c>
      <c r="E6" s="5" t="s">
        <v>41</v>
      </c>
      <c r="F6" s="5" t="s">
        <v>41</v>
      </c>
      <c r="G6" s="5" t="s">
        <v>41</v>
      </c>
      <c r="H6" s="5" t="s">
        <v>41</v>
      </c>
      <c r="I6" s="5" t="s">
        <v>41</v>
      </c>
      <c r="J6" s="5" t="s">
        <v>41</v>
      </c>
      <c r="K6" s="5" t="s">
        <v>41</v>
      </c>
      <c r="L6" s="5" t="s">
        <v>41</v>
      </c>
      <c r="M6" s="5" t="s">
        <v>41</v>
      </c>
      <c r="N6" s="5" t="s">
        <v>41</v>
      </c>
      <c r="O6" s="5" t="s">
        <v>41</v>
      </c>
      <c r="P6" s="5" t="s">
        <v>41</v>
      </c>
      <c r="Q6" s="5" t="s">
        <v>41</v>
      </c>
      <c r="R6" s="5" t="s">
        <v>41</v>
      </c>
      <c r="S6" s="6" t="s">
        <v>41</v>
      </c>
    </row>
    <row r="7" spans="1:19" x14ac:dyDescent="0.25">
      <c r="A7" s="18" t="s">
        <v>11</v>
      </c>
      <c r="B7" s="19">
        <v>3993886</v>
      </c>
      <c r="C7" s="20">
        <v>16.100000000000001</v>
      </c>
      <c r="D7" s="20">
        <v>0.2</v>
      </c>
      <c r="E7" s="20">
        <v>69.599999999999994</v>
      </c>
      <c r="F7" s="20">
        <v>1.6</v>
      </c>
      <c r="G7" s="20">
        <v>3.5</v>
      </c>
      <c r="H7" s="20">
        <v>8.6</v>
      </c>
      <c r="I7" s="20">
        <v>0.3</v>
      </c>
      <c r="J7" s="20">
        <v>0.1</v>
      </c>
      <c r="K7" s="20">
        <v>16.100000000000001</v>
      </c>
      <c r="L7" s="20">
        <v>25.1</v>
      </c>
      <c r="M7" s="20">
        <v>39.9</v>
      </c>
      <c r="N7" s="20">
        <v>5.9</v>
      </c>
      <c r="O7" s="20">
        <v>3.5</v>
      </c>
      <c r="P7" s="20">
        <v>0.2</v>
      </c>
      <c r="Q7" s="20">
        <v>8.5</v>
      </c>
      <c r="R7" s="20">
        <v>0.7</v>
      </c>
      <c r="S7" s="20">
        <v>0.1</v>
      </c>
    </row>
    <row r="8" spans="1:19" x14ac:dyDescent="0.25">
      <c r="A8" s="22" t="s">
        <v>12</v>
      </c>
      <c r="B8" s="23">
        <v>210683</v>
      </c>
      <c r="C8" s="24">
        <v>10.199999999999999</v>
      </c>
      <c r="D8" s="24">
        <v>0</v>
      </c>
      <c r="E8" s="24">
        <v>70.900000000000006</v>
      </c>
      <c r="F8" s="24">
        <v>0.5</v>
      </c>
      <c r="G8" s="24">
        <v>0.1</v>
      </c>
      <c r="H8" s="24">
        <v>18.3</v>
      </c>
      <c r="I8" s="24">
        <v>0.1</v>
      </c>
      <c r="J8" s="24">
        <v>0</v>
      </c>
      <c r="K8" s="24">
        <v>10.199999999999999</v>
      </c>
      <c r="L8" s="24">
        <v>48.6</v>
      </c>
      <c r="M8" s="24">
        <v>21.5</v>
      </c>
      <c r="N8" s="24">
        <v>1.1000000000000001</v>
      </c>
      <c r="O8" s="24">
        <v>0.1</v>
      </c>
      <c r="P8" s="24">
        <v>0</v>
      </c>
      <c r="Q8" s="24">
        <v>18.3</v>
      </c>
      <c r="R8" s="24">
        <v>0.2</v>
      </c>
      <c r="S8" s="24">
        <v>0</v>
      </c>
    </row>
    <row r="9" spans="1:19" x14ac:dyDescent="0.25">
      <c r="A9" s="22" t="s">
        <v>83</v>
      </c>
      <c r="B9" s="23">
        <v>90103</v>
      </c>
      <c r="C9" s="24" t="s">
        <v>80</v>
      </c>
      <c r="D9" s="24" t="s">
        <v>80</v>
      </c>
      <c r="E9" s="24" t="s">
        <v>80</v>
      </c>
      <c r="F9" s="24" t="s">
        <v>80</v>
      </c>
      <c r="G9" s="24" t="s">
        <v>80</v>
      </c>
      <c r="H9" s="24" t="s">
        <v>80</v>
      </c>
      <c r="I9" s="24" t="s">
        <v>80</v>
      </c>
      <c r="J9" s="24" t="s">
        <v>80</v>
      </c>
      <c r="K9" s="24" t="s">
        <v>80</v>
      </c>
      <c r="L9" s="24" t="s">
        <v>80</v>
      </c>
      <c r="M9" s="24" t="s">
        <v>80</v>
      </c>
      <c r="N9" s="24" t="s">
        <v>80</v>
      </c>
      <c r="O9" s="24" t="s">
        <v>80</v>
      </c>
      <c r="P9" s="24" t="s">
        <v>80</v>
      </c>
      <c r="Q9" s="24" t="s">
        <v>80</v>
      </c>
      <c r="R9" s="24" t="s">
        <v>80</v>
      </c>
      <c r="S9" s="24" t="s">
        <v>80</v>
      </c>
    </row>
    <row r="10" spans="1:19" x14ac:dyDescent="0.25">
      <c r="A10" s="22" t="s">
        <v>43</v>
      </c>
      <c r="B10" s="23">
        <v>90236</v>
      </c>
      <c r="C10" s="24">
        <v>2.6</v>
      </c>
      <c r="D10" s="24">
        <v>0</v>
      </c>
      <c r="E10" s="24">
        <v>37.799999999999997</v>
      </c>
      <c r="F10" s="24">
        <v>0.1</v>
      </c>
      <c r="G10" s="24">
        <v>0.2</v>
      </c>
      <c r="H10" s="24">
        <v>59.4</v>
      </c>
      <c r="I10" s="24">
        <v>0</v>
      </c>
      <c r="J10" s="24">
        <v>0</v>
      </c>
      <c r="K10" s="24">
        <v>2.6</v>
      </c>
      <c r="L10" s="24">
        <v>28.9</v>
      </c>
      <c r="M10" s="24">
        <v>8.1</v>
      </c>
      <c r="N10" s="24">
        <v>0.8</v>
      </c>
      <c r="O10" s="24">
        <v>0.2</v>
      </c>
      <c r="P10" s="24">
        <v>0</v>
      </c>
      <c r="Q10" s="24">
        <v>59.4</v>
      </c>
      <c r="R10" s="24">
        <v>0.1</v>
      </c>
      <c r="S10" s="24">
        <v>0</v>
      </c>
    </row>
    <row r="11" spans="1:19" x14ac:dyDescent="0.25">
      <c r="A11" s="22" t="s">
        <v>13</v>
      </c>
      <c r="B11" s="23">
        <v>69911</v>
      </c>
      <c r="C11" s="24">
        <v>3.5</v>
      </c>
      <c r="D11" s="24">
        <v>0</v>
      </c>
      <c r="E11" s="24">
        <v>85.6</v>
      </c>
      <c r="F11" s="24">
        <v>0.7</v>
      </c>
      <c r="G11" s="24">
        <v>1</v>
      </c>
      <c r="H11" s="24">
        <v>9.1999999999999993</v>
      </c>
      <c r="I11" s="24">
        <v>0</v>
      </c>
      <c r="J11" s="24">
        <v>0</v>
      </c>
      <c r="K11" s="24">
        <v>3.5</v>
      </c>
      <c r="L11" s="24">
        <v>46.8</v>
      </c>
      <c r="M11" s="24">
        <v>37.299999999999997</v>
      </c>
      <c r="N11" s="24">
        <v>1.9</v>
      </c>
      <c r="O11" s="24">
        <v>1</v>
      </c>
      <c r="P11" s="24">
        <v>0</v>
      </c>
      <c r="Q11" s="24">
        <v>9</v>
      </c>
      <c r="R11" s="24">
        <v>0.5</v>
      </c>
      <c r="S11" s="24">
        <v>0</v>
      </c>
    </row>
    <row r="12" spans="1:19" x14ac:dyDescent="0.25">
      <c r="A12" s="22" t="s">
        <v>44</v>
      </c>
      <c r="B12" s="23">
        <v>72425</v>
      </c>
      <c r="C12" s="24">
        <v>2.2000000000000002</v>
      </c>
      <c r="D12" s="24">
        <v>0</v>
      </c>
      <c r="E12" s="24">
        <v>74</v>
      </c>
      <c r="F12" s="24">
        <v>0.3</v>
      </c>
      <c r="G12" s="24">
        <v>0.5</v>
      </c>
      <c r="H12" s="24">
        <v>23</v>
      </c>
      <c r="I12" s="24">
        <v>0.1</v>
      </c>
      <c r="J12" s="24">
        <v>0</v>
      </c>
      <c r="K12" s="24">
        <v>2.2000000000000002</v>
      </c>
      <c r="L12" s="24">
        <v>32.5</v>
      </c>
      <c r="M12" s="24">
        <v>40</v>
      </c>
      <c r="N12" s="24">
        <v>1</v>
      </c>
      <c r="O12" s="24">
        <v>0.5</v>
      </c>
      <c r="P12" s="24">
        <v>0</v>
      </c>
      <c r="Q12" s="24">
        <v>22.8</v>
      </c>
      <c r="R12" s="24">
        <v>1.1000000000000001</v>
      </c>
      <c r="S12" s="24">
        <v>0</v>
      </c>
    </row>
    <row r="13" spans="1:19" x14ac:dyDescent="0.25">
      <c r="A13" s="22" t="s">
        <v>45</v>
      </c>
      <c r="B13" s="23">
        <v>54283</v>
      </c>
      <c r="C13" s="24">
        <v>12.2</v>
      </c>
      <c r="D13" s="24">
        <v>0.1</v>
      </c>
      <c r="E13" s="24">
        <v>72.400000000000006</v>
      </c>
      <c r="F13" s="24">
        <v>1.8</v>
      </c>
      <c r="G13" s="24">
        <v>0.8</v>
      </c>
      <c r="H13" s="24">
        <v>11.9</v>
      </c>
      <c r="I13" s="24">
        <v>0.8</v>
      </c>
      <c r="J13" s="24">
        <v>0</v>
      </c>
      <c r="K13" s="24">
        <v>12.2</v>
      </c>
      <c r="L13" s="24">
        <v>27.7</v>
      </c>
      <c r="M13" s="24">
        <v>43.4</v>
      </c>
      <c r="N13" s="24">
        <v>3</v>
      </c>
      <c r="O13" s="24">
        <v>0.8</v>
      </c>
      <c r="P13" s="24">
        <v>0.1</v>
      </c>
      <c r="Q13" s="24">
        <v>11.9</v>
      </c>
      <c r="R13" s="24">
        <v>0.8</v>
      </c>
      <c r="S13" s="24">
        <v>0</v>
      </c>
    </row>
    <row r="14" spans="1:19" x14ac:dyDescent="0.25">
      <c r="A14" s="22" t="s">
        <v>46</v>
      </c>
      <c r="B14" s="23">
        <v>39901</v>
      </c>
      <c r="C14" s="24">
        <v>7.2</v>
      </c>
      <c r="D14" s="24">
        <v>0.3</v>
      </c>
      <c r="E14" s="24">
        <v>73</v>
      </c>
      <c r="F14" s="24">
        <v>0.5</v>
      </c>
      <c r="G14" s="24">
        <v>0.4</v>
      </c>
      <c r="H14" s="24">
        <v>18.7</v>
      </c>
      <c r="I14" s="24">
        <v>0</v>
      </c>
      <c r="J14" s="24">
        <v>0</v>
      </c>
      <c r="K14" s="24">
        <v>7.2</v>
      </c>
      <c r="L14" s="24">
        <v>42.1</v>
      </c>
      <c r="M14" s="24">
        <v>29.7</v>
      </c>
      <c r="N14" s="24">
        <v>1.7</v>
      </c>
      <c r="O14" s="24">
        <v>0.4</v>
      </c>
      <c r="P14" s="24">
        <v>0.3</v>
      </c>
      <c r="Q14" s="24">
        <v>18.7</v>
      </c>
      <c r="R14" s="24">
        <v>0</v>
      </c>
      <c r="S14" s="24">
        <v>0</v>
      </c>
    </row>
    <row r="15" spans="1:19" x14ac:dyDescent="0.25">
      <c r="A15" s="22" t="s">
        <v>14</v>
      </c>
      <c r="B15" s="23">
        <v>43207</v>
      </c>
      <c r="C15" s="24">
        <v>8.8000000000000007</v>
      </c>
      <c r="D15" s="24">
        <v>0.1</v>
      </c>
      <c r="E15" s="24">
        <v>85.7</v>
      </c>
      <c r="F15" s="24">
        <v>0.7</v>
      </c>
      <c r="G15" s="24">
        <v>0.2</v>
      </c>
      <c r="H15" s="24">
        <v>4.4000000000000004</v>
      </c>
      <c r="I15" s="24">
        <v>0.1</v>
      </c>
      <c r="J15" s="24">
        <v>0</v>
      </c>
      <c r="K15" s="24">
        <v>8.8000000000000007</v>
      </c>
      <c r="L15" s="24">
        <v>53.5</v>
      </c>
      <c r="M15" s="24">
        <v>31.4</v>
      </c>
      <c r="N15" s="24">
        <v>1.1000000000000001</v>
      </c>
      <c r="O15" s="24">
        <v>0.2</v>
      </c>
      <c r="P15" s="24">
        <v>0.1</v>
      </c>
      <c r="Q15" s="24">
        <v>4.4000000000000004</v>
      </c>
      <c r="R15" s="24">
        <v>0.5</v>
      </c>
      <c r="S15" s="24">
        <v>0</v>
      </c>
    </row>
    <row r="16" spans="1:19" x14ac:dyDescent="0.25">
      <c r="A16" s="22" t="s">
        <v>47</v>
      </c>
      <c r="B16" s="23">
        <v>31834</v>
      </c>
      <c r="C16" s="24">
        <v>8.9</v>
      </c>
      <c r="D16" s="24">
        <v>0.1</v>
      </c>
      <c r="E16" s="24">
        <v>86.2</v>
      </c>
      <c r="F16" s="24">
        <v>0.7</v>
      </c>
      <c r="G16" s="24">
        <v>3.3</v>
      </c>
      <c r="H16" s="24">
        <v>0.7</v>
      </c>
      <c r="I16" s="24">
        <v>0</v>
      </c>
      <c r="J16" s="24">
        <v>0</v>
      </c>
      <c r="K16" s="24">
        <v>8.9</v>
      </c>
      <c r="L16" s="24">
        <v>29.5</v>
      </c>
      <c r="M16" s="24">
        <v>56.9</v>
      </c>
      <c r="N16" s="24">
        <v>0.6</v>
      </c>
      <c r="O16" s="24">
        <v>3.3</v>
      </c>
      <c r="P16" s="24">
        <v>0.1</v>
      </c>
      <c r="Q16" s="24">
        <v>0.7</v>
      </c>
      <c r="R16" s="24">
        <v>0.1</v>
      </c>
      <c r="S16" s="24">
        <v>0</v>
      </c>
    </row>
    <row r="17" spans="1:19" x14ac:dyDescent="0.25">
      <c r="A17" s="22" t="s">
        <v>48</v>
      </c>
      <c r="B17" s="23">
        <v>27650</v>
      </c>
      <c r="C17" s="24">
        <v>4.9000000000000004</v>
      </c>
      <c r="D17" s="24">
        <v>0</v>
      </c>
      <c r="E17" s="24">
        <v>89.4</v>
      </c>
      <c r="F17" s="24">
        <v>0.3</v>
      </c>
      <c r="G17" s="24">
        <v>1.2</v>
      </c>
      <c r="H17" s="24">
        <v>4.0999999999999996</v>
      </c>
      <c r="I17" s="24">
        <v>0</v>
      </c>
      <c r="J17" s="24">
        <v>0</v>
      </c>
      <c r="K17" s="24">
        <v>4.9000000000000004</v>
      </c>
      <c r="L17" s="24">
        <v>51.6</v>
      </c>
      <c r="M17" s="24">
        <v>35.1</v>
      </c>
      <c r="N17" s="24">
        <v>2</v>
      </c>
      <c r="O17" s="24">
        <v>1.2</v>
      </c>
      <c r="P17" s="24">
        <v>0</v>
      </c>
      <c r="Q17" s="24">
        <v>3.7</v>
      </c>
      <c r="R17" s="24">
        <v>1.4</v>
      </c>
      <c r="S17" s="24">
        <v>0</v>
      </c>
    </row>
    <row r="18" spans="1:19" x14ac:dyDescent="0.25">
      <c r="A18" s="22" t="s">
        <v>49</v>
      </c>
      <c r="B18" s="23">
        <v>21510</v>
      </c>
      <c r="C18" s="24">
        <v>8.9</v>
      </c>
      <c r="D18" s="24">
        <v>0.1</v>
      </c>
      <c r="E18" s="24">
        <v>86.8</v>
      </c>
      <c r="F18" s="24">
        <v>0.7</v>
      </c>
      <c r="G18" s="24">
        <v>1.6</v>
      </c>
      <c r="H18" s="24">
        <v>1.9</v>
      </c>
      <c r="I18" s="24">
        <v>0</v>
      </c>
      <c r="J18" s="24">
        <v>0</v>
      </c>
      <c r="K18" s="24">
        <v>8.9</v>
      </c>
      <c r="L18" s="24">
        <v>42.1</v>
      </c>
      <c r="M18" s="24">
        <v>43.4</v>
      </c>
      <c r="N18" s="24">
        <v>1.8</v>
      </c>
      <c r="O18" s="24">
        <v>1.6</v>
      </c>
      <c r="P18" s="24">
        <v>0.1</v>
      </c>
      <c r="Q18" s="24">
        <v>1.8</v>
      </c>
      <c r="R18" s="24">
        <v>0.2</v>
      </c>
      <c r="S18" s="24">
        <v>0</v>
      </c>
    </row>
    <row r="19" spans="1:19" x14ac:dyDescent="0.25">
      <c r="A19" s="22" t="s">
        <v>50</v>
      </c>
      <c r="B19" s="23">
        <v>18111</v>
      </c>
      <c r="C19" s="24">
        <v>2.5</v>
      </c>
      <c r="D19" s="24">
        <v>0.6</v>
      </c>
      <c r="E19" s="24">
        <v>65.599999999999994</v>
      </c>
      <c r="F19" s="24">
        <v>1.6</v>
      </c>
      <c r="G19" s="24">
        <v>2</v>
      </c>
      <c r="H19" s="24">
        <v>27.6</v>
      </c>
      <c r="I19" s="24">
        <v>0</v>
      </c>
      <c r="J19" s="24">
        <v>0</v>
      </c>
      <c r="K19" s="24">
        <v>2.5</v>
      </c>
      <c r="L19" s="24">
        <v>30</v>
      </c>
      <c r="M19" s="24">
        <v>35.700000000000003</v>
      </c>
      <c r="N19" s="24">
        <v>1.4</v>
      </c>
      <c r="O19" s="24">
        <v>2</v>
      </c>
      <c r="P19" s="24">
        <v>0.6</v>
      </c>
      <c r="Q19" s="24">
        <v>27.6</v>
      </c>
      <c r="R19" s="24">
        <v>0.2</v>
      </c>
      <c r="S19" s="24">
        <v>0</v>
      </c>
    </row>
    <row r="20" spans="1:19" x14ac:dyDescent="0.25">
      <c r="A20" s="22" t="s">
        <v>51</v>
      </c>
      <c r="B20" s="23">
        <v>20075</v>
      </c>
      <c r="C20" s="24">
        <v>14.5</v>
      </c>
      <c r="D20" s="24">
        <v>0</v>
      </c>
      <c r="E20" s="24">
        <v>45.9</v>
      </c>
      <c r="F20" s="24">
        <v>0</v>
      </c>
      <c r="G20" s="24">
        <v>2.8</v>
      </c>
      <c r="H20" s="24">
        <v>36.700000000000003</v>
      </c>
      <c r="I20" s="24">
        <v>0</v>
      </c>
      <c r="J20" s="24">
        <v>0.1</v>
      </c>
      <c r="K20" s="24">
        <v>14.5</v>
      </c>
      <c r="L20" s="24">
        <v>9.6999999999999993</v>
      </c>
      <c r="M20" s="24">
        <v>32.299999999999997</v>
      </c>
      <c r="N20" s="24">
        <v>3.9</v>
      </c>
      <c r="O20" s="24">
        <v>2.8</v>
      </c>
      <c r="P20" s="24">
        <v>0</v>
      </c>
      <c r="Q20" s="24">
        <v>36.700000000000003</v>
      </c>
      <c r="R20" s="24">
        <v>0.1</v>
      </c>
      <c r="S20" s="24">
        <v>0.1</v>
      </c>
    </row>
    <row r="21" spans="1:19" x14ac:dyDescent="0.25">
      <c r="A21" s="22" t="s">
        <v>25</v>
      </c>
      <c r="B21" s="23">
        <v>18151</v>
      </c>
      <c r="C21" s="24">
        <v>7.2</v>
      </c>
      <c r="D21" s="24">
        <v>0</v>
      </c>
      <c r="E21" s="24">
        <v>87.9</v>
      </c>
      <c r="F21" s="24">
        <v>1</v>
      </c>
      <c r="G21" s="24">
        <v>1.5</v>
      </c>
      <c r="H21" s="24">
        <v>2.5</v>
      </c>
      <c r="I21" s="24">
        <v>0</v>
      </c>
      <c r="J21" s="24">
        <v>0</v>
      </c>
      <c r="K21" s="24">
        <v>7.2</v>
      </c>
      <c r="L21" s="24">
        <v>47.1</v>
      </c>
      <c r="M21" s="24">
        <v>37.700000000000003</v>
      </c>
      <c r="N21" s="24">
        <v>1.9</v>
      </c>
      <c r="O21" s="24">
        <v>1.5</v>
      </c>
      <c r="P21" s="24">
        <v>0</v>
      </c>
      <c r="Q21" s="24">
        <v>1.6</v>
      </c>
      <c r="R21" s="24">
        <v>3</v>
      </c>
      <c r="S21" s="24">
        <v>0</v>
      </c>
    </row>
    <row r="22" spans="1:19" x14ac:dyDescent="0.25">
      <c r="A22" s="22" t="s">
        <v>21</v>
      </c>
      <c r="B22" s="23">
        <v>18899</v>
      </c>
      <c r="C22" s="24">
        <v>8.4</v>
      </c>
      <c r="D22" s="24">
        <v>0</v>
      </c>
      <c r="E22" s="24">
        <v>85.9</v>
      </c>
      <c r="F22" s="24">
        <v>0.1</v>
      </c>
      <c r="G22" s="24">
        <v>2</v>
      </c>
      <c r="H22" s="24">
        <v>2.9</v>
      </c>
      <c r="I22" s="24">
        <v>0.7</v>
      </c>
      <c r="J22" s="24">
        <v>0</v>
      </c>
      <c r="K22" s="24">
        <v>8.4</v>
      </c>
      <c r="L22" s="24">
        <v>52.3</v>
      </c>
      <c r="M22" s="24">
        <v>33.1</v>
      </c>
      <c r="N22" s="24">
        <v>0.3</v>
      </c>
      <c r="O22" s="24">
        <v>2</v>
      </c>
      <c r="P22" s="24">
        <v>0</v>
      </c>
      <c r="Q22" s="24">
        <v>2.9</v>
      </c>
      <c r="R22" s="24">
        <v>1</v>
      </c>
      <c r="S22" s="24">
        <v>0</v>
      </c>
    </row>
    <row r="23" spans="1:19" x14ac:dyDescent="0.25">
      <c r="A23" s="22" t="s">
        <v>35</v>
      </c>
      <c r="B23" s="23">
        <v>22647</v>
      </c>
      <c r="C23" s="24">
        <v>2.2000000000000002</v>
      </c>
      <c r="D23" s="24">
        <v>0.3</v>
      </c>
      <c r="E23" s="24">
        <v>92.3</v>
      </c>
      <c r="F23" s="24">
        <v>0.6</v>
      </c>
      <c r="G23" s="24">
        <v>0.4</v>
      </c>
      <c r="H23" s="24">
        <v>4</v>
      </c>
      <c r="I23" s="24">
        <v>0.2</v>
      </c>
      <c r="J23" s="24">
        <v>0</v>
      </c>
      <c r="K23" s="24">
        <v>2.2000000000000002</v>
      </c>
      <c r="L23" s="24">
        <v>49.9</v>
      </c>
      <c r="M23" s="24">
        <v>41.3</v>
      </c>
      <c r="N23" s="24">
        <v>1.2</v>
      </c>
      <c r="O23" s="24">
        <v>0.4</v>
      </c>
      <c r="P23" s="24">
        <v>0.3</v>
      </c>
      <c r="Q23" s="24">
        <v>4.0999999999999996</v>
      </c>
      <c r="R23" s="24">
        <v>0.6</v>
      </c>
      <c r="S23" s="24">
        <v>0</v>
      </c>
    </row>
    <row r="24" spans="1:19" x14ac:dyDescent="0.25">
      <c r="A24" s="32" t="s">
        <v>52</v>
      </c>
      <c r="B24" s="23">
        <v>19600</v>
      </c>
      <c r="C24" s="24">
        <v>11.4</v>
      </c>
      <c r="D24" s="24">
        <v>0.3</v>
      </c>
      <c r="E24" s="24">
        <v>81.599999999999994</v>
      </c>
      <c r="F24" s="24">
        <v>0.6</v>
      </c>
      <c r="G24" s="24">
        <v>0.4</v>
      </c>
      <c r="H24" s="24">
        <v>5.7</v>
      </c>
      <c r="I24" s="24">
        <v>0</v>
      </c>
      <c r="J24" s="24">
        <v>0</v>
      </c>
      <c r="K24" s="24">
        <v>11.4</v>
      </c>
      <c r="L24" s="24">
        <v>55.1</v>
      </c>
      <c r="M24" s="24">
        <v>25.3</v>
      </c>
      <c r="N24" s="24">
        <v>1.4</v>
      </c>
      <c r="O24" s="24">
        <v>0.4</v>
      </c>
      <c r="P24" s="24">
        <v>0.3</v>
      </c>
      <c r="Q24" s="24">
        <v>5.7</v>
      </c>
      <c r="R24" s="24">
        <v>0.4</v>
      </c>
      <c r="S24" s="24">
        <v>0</v>
      </c>
    </row>
    <row r="25" spans="1:19" s="42" customFormat="1" ht="14.1" customHeight="1" x14ac:dyDescent="0.25">
      <c r="A25" s="40" t="s">
        <v>76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3"/>
      <c r="N25" s="43"/>
      <c r="O25" s="43"/>
      <c r="P25" s="43"/>
      <c r="Q25" s="43"/>
      <c r="R25" s="43"/>
      <c r="S25" s="43"/>
    </row>
    <row r="26" spans="1:19" s="42" customFormat="1" ht="14.1" customHeight="1" x14ac:dyDescent="0.25">
      <c r="A26" s="40" t="s">
        <v>74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  <row r="27" spans="1:19" s="42" customFormat="1" ht="14.1" customHeight="1" x14ac:dyDescent="0.25">
      <c r="A27" s="45" t="s">
        <v>55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</row>
    <row r="28" spans="1:19" s="42" customFormat="1" ht="14.1" customHeight="1" x14ac:dyDescent="0.3">
      <c r="A28" s="45" t="s">
        <v>54</v>
      </c>
      <c r="B28" s="41"/>
      <c r="C28" s="41"/>
      <c r="D28" s="41"/>
      <c r="E28" s="41"/>
      <c r="F28" s="41"/>
      <c r="G28" s="41"/>
      <c r="H28" s="41"/>
      <c r="I28" s="41"/>
      <c r="J28" s="44"/>
      <c r="K28" s="41"/>
      <c r="L28" s="41"/>
    </row>
    <row r="29" spans="1:19" s="42" customFormat="1" ht="14.1" customHeight="1" x14ac:dyDescent="0.3">
      <c r="A29" s="37" t="s">
        <v>66</v>
      </c>
      <c r="B29" s="41"/>
      <c r="C29" s="41"/>
      <c r="D29" s="41"/>
      <c r="E29" s="41"/>
      <c r="F29" s="41"/>
      <c r="G29" s="41"/>
      <c r="H29" s="41"/>
      <c r="I29" s="41"/>
      <c r="J29" s="44"/>
      <c r="K29" s="41"/>
      <c r="L29" s="41"/>
    </row>
    <row r="30" spans="1:19" s="42" customFormat="1" x14ac:dyDescent="0.25">
      <c r="A30" s="37" t="s">
        <v>82</v>
      </c>
    </row>
    <row r="31" spans="1:19" s="42" customFormat="1" x14ac:dyDescent="0.25">
      <c r="A31" s="45" t="s">
        <v>77</v>
      </c>
    </row>
    <row r="32" spans="1:19" s="42" customFormat="1" x14ac:dyDescent="0.25">
      <c r="A32" s="45"/>
    </row>
    <row r="33" spans="1:1" s="42" customFormat="1" x14ac:dyDescent="0.25">
      <c r="A33" s="40" t="s">
        <v>40</v>
      </c>
    </row>
  </sheetData>
  <mergeCells count="4">
    <mergeCell ref="B3:S3"/>
    <mergeCell ref="B4:B6"/>
    <mergeCell ref="C4:J4"/>
    <mergeCell ref="K4:S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"/>
  <sheetViews>
    <sheetView showGridLines="0" topLeftCell="A20" workbookViewId="0">
      <selection activeCell="B35" sqref="B35"/>
    </sheetView>
  </sheetViews>
  <sheetFormatPr baseColWidth="10" defaultColWidth="10.59765625" defaultRowHeight="13.8" x14ac:dyDescent="0.25"/>
  <cols>
    <col min="1" max="1" width="11.8984375" style="15" customWidth="1"/>
    <col min="2" max="2" width="11" style="15" customWidth="1"/>
    <col min="3" max="10" width="9.59765625" style="15" hidden="1" customWidth="1"/>
    <col min="11" max="19" width="9.59765625" style="15" customWidth="1"/>
    <col min="20" max="16384" width="10.59765625" style="15"/>
  </cols>
  <sheetData>
    <row r="1" spans="1:19" x14ac:dyDescent="0.25">
      <c r="A1" s="13" t="s">
        <v>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S1" s="16" t="s">
        <v>67</v>
      </c>
    </row>
    <row r="2" spans="1:19" x14ac:dyDescent="0.25">
      <c r="A2" s="17">
        <v>2021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9" x14ac:dyDescent="0.25">
      <c r="A3" s="2"/>
      <c r="B3" s="72" t="s">
        <v>53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19" x14ac:dyDescent="0.25">
      <c r="A4" s="3"/>
      <c r="B4" s="73" t="s">
        <v>10</v>
      </c>
      <c r="C4" s="72" t="s">
        <v>62</v>
      </c>
      <c r="D4" s="72"/>
      <c r="E4" s="72"/>
      <c r="F4" s="72"/>
      <c r="G4" s="72"/>
      <c r="H4" s="72"/>
      <c r="I4" s="72"/>
      <c r="J4" s="76"/>
      <c r="K4" s="77" t="s">
        <v>63</v>
      </c>
      <c r="L4" s="72"/>
      <c r="M4" s="72"/>
      <c r="N4" s="72"/>
      <c r="O4" s="72"/>
      <c r="P4" s="72"/>
      <c r="Q4" s="72"/>
      <c r="R4" s="72"/>
      <c r="S4" s="72"/>
    </row>
    <row r="5" spans="1:19" ht="48.75" customHeight="1" x14ac:dyDescent="0.25">
      <c r="A5" s="3"/>
      <c r="B5" s="74"/>
      <c r="C5" s="9" t="s">
        <v>0</v>
      </c>
      <c r="D5" s="9" t="s">
        <v>1</v>
      </c>
      <c r="E5" s="9" t="s">
        <v>2</v>
      </c>
      <c r="F5" s="9" t="s">
        <v>3</v>
      </c>
      <c r="G5" s="10" t="s">
        <v>4</v>
      </c>
      <c r="H5" s="1" t="s">
        <v>5</v>
      </c>
      <c r="I5" s="11" t="s">
        <v>75</v>
      </c>
      <c r="J5" s="11" t="s">
        <v>69</v>
      </c>
      <c r="K5" s="1" t="s">
        <v>68</v>
      </c>
      <c r="L5" s="1" t="s">
        <v>6</v>
      </c>
      <c r="M5" s="1" t="s">
        <v>7</v>
      </c>
      <c r="N5" s="1" t="s">
        <v>8</v>
      </c>
      <c r="O5" s="1" t="s">
        <v>9</v>
      </c>
      <c r="P5" s="1" t="s">
        <v>72</v>
      </c>
      <c r="Q5" s="1" t="s">
        <v>73</v>
      </c>
      <c r="R5" s="11" t="s">
        <v>70</v>
      </c>
      <c r="S5" s="9" t="s">
        <v>71</v>
      </c>
    </row>
    <row r="6" spans="1:19" x14ac:dyDescent="0.25">
      <c r="A6" s="4"/>
      <c r="B6" s="75"/>
      <c r="C6" s="5" t="s">
        <v>41</v>
      </c>
      <c r="D6" s="5" t="s">
        <v>41</v>
      </c>
      <c r="E6" s="5" t="s">
        <v>41</v>
      </c>
      <c r="F6" s="5" t="s">
        <v>41</v>
      </c>
      <c r="G6" s="5" t="s">
        <v>41</v>
      </c>
      <c r="H6" s="5" t="s">
        <v>41</v>
      </c>
      <c r="I6" s="5" t="s">
        <v>41</v>
      </c>
      <c r="J6" s="5" t="s">
        <v>41</v>
      </c>
      <c r="K6" s="5" t="s">
        <v>41</v>
      </c>
      <c r="L6" s="5" t="s">
        <v>41</v>
      </c>
      <c r="M6" s="5" t="s">
        <v>41</v>
      </c>
      <c r="N6" s="5" t="s">
        <v>41</v>
      </c>
      <c r="O6" s="5" t="s">
        <v>41</v>
      </c>
      <c r="P6" s="5" t="s">
        <v>41</v>
      </c>
      <c r="Q6" s="5" t="s">
        <v>41</v>
      </c>
      <c r="R6" s="5" t="s">
        <v>41</v>
      </c>
      <c r="S6" s="6" t="s">
        <v>41</v>
      </c>
    </row>
    <row r="7" spans="1:19" x14ac:dyDescent="0.25">
      <c r="A7" s="18" t="s">
        <v>11</v>
      </c>
      <c r="B7" s="19">
        <v>3938475</v>
      </c>
      <c r="C7" s="20">
        <v>14.8</v>
      </c>
      <c r="D7" s="20">
        <v>0.2</v>
      </c>
      <c r="E7" s="20">
        <v>70.8</v>
      </c>
      <c r="F7" s="20">
        <v>2.2000000000000002</v>
      </c>
      <c r="G7" s="20">
        <v>3.6</v>
      </c>
      <c r="H7" s="20">
        <v>8</v>
      </c>
      <c r="I7" s="21">
        <v>0.4</v>
      </c>
      <c r="J7" s="21">
        <v>0.1</v>
      </c>
      <c r="K7" s="21">
        <v>14.8</v>
      </c>
      <c r="L7" s="21">
        <v>25</v>
      </c>
      <c r="M7" s="21">
        <v>41.4</v>
      </c>
      <c r="N7" s="21">
        <v>5.9</v>
      </c>
      <c r="O7" s="21">
        <v>3.6</v>
      </c>
      <c r="P7" s="21">
        <v>0.2</v>
      </c>
      <c r="Q7" s="21">
        <v>8</v>
      </c>
      <c r="R7" s="21">
        <v>1</v>
      </c>
      <c r="S7" s="21">
        <v>0.1</v>
      </c>
    </row>
    <row r="8" spans="1:19" x14ac:dyDescent="0.25">
      <c r="A8" s="22" t="s">
        <v>12</v>
      </c>
      <c r="B8" s="23">
        <v>710630</v>
      </c>
      <c r="C8" s="24">
        <v>15.7</v>
      </c>
      <c r="D8" s="24">
        <v>0.1</v>
      </c>
      <c r="E8" s="24">
        <v>70.5</v>
      </c>
      <c r="F8" s="24">
        <v>2.2000000000000002</v>
      </c>
      <c r="G8" s="24">
        <v>1.5</v>
      </c>
      <c r="H8" s="24">
        <v>9.4</v>
      </c>
      <c r="I8" s="25">
        <v>0.5</v>
      </c>
      <c r="J8" s="25">
        <v>0</v>
      </c>
      <c r="K8" s="25">
        <v>15.7</v>
      </c>
      <c r="L8" s="25">
        <v>30</v>
      </c>
      <c r="M8" s="25">
        <v>38.200000000000003</v>
      </c>
      <c r="N8" s="25">
        <v>3.7</v>
      </c>
      <c r="O8" s="25">
        <v>1.5</v>
      </c>
      <c r="P8" s="25">
        <v>0.1</v>
      </c>
      <c r="Q8" s="25">
        <v>9.4</v>
      </c>
      <c r="R8" s="25">
        <v>1.5</v>
      </c>
      <c r="S8" s="25">
        <v>0</v>
      </c>
    </row>
    <row r="9" spans="1:19" x14ac:dyDescent="0.25">
      <c r="A9" s="22" t="s">
        <v>13</v>
      </c>
      <c r="B9" s="23">
        <v>490430</v>
      </c>
      <c r="C9" s="24">
        <v>12.2</v>
      </c>
      <c r="D9" s="24">
        <v>0.1</v>
      </c>
      <c r="E9" s="24">
        <v>77.2</v>
      </c>
      <c r="F9" s="24">
        <v>2</v>
      </c>
      <c r="G9" s="24">
        <v>3.3</v>
      </c>
      <c r="H9" s="24">
        <v>4.8</v>
      </c>
      <c r="I9" s="25">
        <v>0.3</v>
      </c>
      <c r="J9" s="25">
        <v>0</v>
      </c>
      <c r="K9" s="25">
        <v>12.2</v>
      </c>
      <c r="L9" s="25">
        <v>20.2</v>
      </c>
      <c r="M9" s="25">
        <v>47.6</v>
      </c>
      <c r="N9" s="25">
        <v>10.8</v>
      </c>
      <c r="O9" s="25">
        <v>3.3</v>
      </c>
      <c r="P9" s="25">
        <v>0.1</v>
      </c>
      <c r="Q9" s="25">
        <v>4.8</v>
      </c>
      <c r="R9" s="25">
        <v>0.9</v>
      </c>
      <c r="S9" s="25">
        <v>0</v>
      </c>
    </row>
    <row r="10" spans="1:19" x14ac:dyDescent="0.25">
      <c r="A10" s="22" t="s">
        <v>14</v>
      </c>
      <c r="B10" s="23">
        <v>185433</v>
      </c>
      <c r="C10" s="24">
        <v>21.3</v>
      </c>
      <c r="D10" s="24">
        <v>0.1</v>
      </c>
      <c r="E10" s="24">
        <v>67.099999999999994</v>
      </c>
      <c r="F10" s="24">
        <v>2.2000000000000002</v>
      </c>
      <c r="G10" s="24">
        <v>3.1</v>
      </c>
      <c r="H10" s="24">
        <v>5.3</v>
      </c>
      <c r="I10" s="25">
        <v>0.4</v>
      </c>
      <c r="J10" s="25">
        <v>0.4</v>
      </c>
      <c r="K10" s="25">
        <v>21.3</v>
      </c>
      <c r="L10" s="25">
        <v>17.7</v>
      </c>
      <c r="M10" s="25">
        <v>42.4</v>
      </c>
      <c r="N10" s="25">
        <v>8.1999999999999993</v>
      </c>
      <c r="O10" s="25">
        <v>3.1</v>
      </c>
      <c r="P10" s="25">
        <v>0.1</v>
      </c>
      <c r="Q10" s="25">
        <v>5.3</v>
      </c>
      <c r="R10" s="25">
        <v>1.5</v>
      </c>
      <c r="S10" s="25">
        <v>0.4</v>
      </c>
    </row>
    <row r="11" spans="1:19" x14ac:dyDescent="0.25">
      <c r="A11" s="22" t="s">
        <v>15</v>
      </c>
      <c r="B11" s="23">
        <v>16106</v>
      </c>
      <c r="C11" s="24">
        <v>25.9</v>
      </c>
      <c r="D11" s="24">
        <v>0.1</v>
      </c>
      <c r="E11" s="24">
        <v>56.1</v>
      </c>
      <c r="F11" s="24">
        <v>2.9</v>
      </c>
      <c r="G11" s="24">
        <v>7.9</v>
      </c>
      <c r="H11" s="24">
        <v>6.7</v>
      </c>
      <c r="I11" s="25">
        <v>0.4</v>
      </c>
      <c r="J11" s="25">
        <v>0</v>
      </c>
      <c r="K11" s="25">
        <v>25.9</v>
      </c>
      <c r="L11" s="25">
        <v>0</v>
      </c>
      <c r="M11" s="25">
        <v>45</v>
      </c>
      <c r="N11" s="25">
        <v>13.6</v>
      </c>
      <c r="O11" s="25">
        <v>7.9</v>
      </c>
      <c r="P11" s="25">
        <v>0.1</v>
      </c>
      <c r="Q11" s="25">
        <v>6.9</v>
      </c>
      <c r="R11" s="25">
        <v>0.5</v>
      </c>
      <c r="S11" s="25">
        <v>0</v>
      </c>
    </row>
    <row r="12" spans="1:19" x14ac:dyDescent="0.25">
      <c r="A12" s="22" t="s">
        <v>16</v>
      </c>
      <c r="B12" s="23">
        <v>71493</v>
      </c>
      <c r="C12" s="24">
        <v>19.399999999999999</v>
      </c>
      <c r="D12" s="24">
        <v>0.5</v>
      </c>
      <c r="E12" s="24">
        <v>68.2</v>
      </c>
      <c r="F12" s="24">
        <v>2</v>
      </c>
      <c r="G12" s="24">
        <v>3.9</v>
      </c>
      <c r="H12" s="24">
        <v>5.8</v>
      </c>
      <c r="I12" s="25">
        <v>0.2</v>
      </c>
      <c r="J12" s="25">
        <v>0</v>
      </c>
      <c r="K12" s="25">
        <v>19.399999999999999</v>
      </c>
      <c r="L12" s="25">
        <v>13.5</v>
      </c>
      <c r="M12" s="25">
        <v>46.8</v>
      </c>
      <c r="N12" s="25">
        <v>9.6</v>
      </c>
      <c r="O12" s="25">
        <v>3.9</v>
      </c>
      <c r="P12" s="25">
        <v>0.5</v>
      </c>
      <c r="Q12" s="25">
        <v>5.8</v>
      </c>
      <c r="R12" s="25">
        <v>0.5</v>
      </c>
      <c r="S12" s="25">
        <v>0</v>
      </c>
    </row>
    <row r="13" spans="1:19" x14ac:dyDescent="0.25">
      <c r="A13" s="22" t="s">
        <v>17</v>
      </c>
      <c r="B13" s="23">
        <v>16509</v>
      </c>
      <c r="C13" s="24">
        <v>22</v>
      </c>
      <c r="D13" s="24">
        <v>0.1</v>
      </c>
      <c r="E13" s="24">
        <v>56.6</v>
      </c>
      <c r="F13" s="24">
        <v>4.3</v>
      </c>
      <c r="G13" s="24">
        <v>6.3</v>
      </c>
      <c r="H13" s="24">
        <v>10.4</v>
      </c>
      <c r="I13" s="25">
        <v>0.2</v>
      </c>
      <c r="J13" s="25">
        <v>0</v>
      </c>
      <c r="K13" s="25">
        <v>22</v>
      </c>
      <c r="L13" s="25">
        <v>0</v>
      </c>
      <c r="M13" s="25">
        <v>41.8</v>
      </c>
      <c r="N13" s="25">
        <v>17.8</v>
      </c>
      <c r="O13" s="25">
        <v>6.3</v>
      </c>
      <c r="P13" s="25">
        <v>0.1</v>
      </c>
      <c r="Q13" s="25">
        <v>10.4</v>
      </c>
      <c r="R13" s="25">
        <v>1.5</v>
      </c>
      <c r="S13" s="25">
        <v>0</v>
      </c>
    </row>
    <row r="14" spans="1:19" x14ac:dyDescent="0.25">
      <c r="A14" s="22" t="s">
        <v>18</v>
      </c>
      <c r="B14" s="23">
        <v>19729</v>
      </c>
      <c r="C14" s="24">
        <v>26.1</v>
      </c>
      <c r="D14" s="24">
        <v>0.2</v>
      </c>
      <c r="E14" s="24">
        <v>61.5</v>
      </c>
      <c r="F14" s="24">
        <v>2</v>
      </c>
      <c r="G14" s="24">
        <v>4.9000000000000004</v>
      </c>
      <c r="H14" s="24">
        <v>5.2</v>
      </c>
      <c r="I14" s="25">
        <v>0.2</v>
      </c>
      <c r="J14" s="25">
        <v>0</v>
      </c>
      <c r="K14" s="25">
        <v>26.1</v>
      </c>
      <c r="L14" s="25">
        <v>0.9</v>
      </c>
      <c r="M14" s="25">
        <v>50.6</v>
      </c>
      <c r="N14" s="25">
        <v>11.2</v>
      </c>
      <c r="O14" s="25">
        <v>4.9000000000000004</v>
      </c>
      <c r="P14" s="25">
        <v>0.2</v>
      </c>
      <c r="Q14" s="25">
        <v>5.2</v>
      </c>
      <c r="R14" s="25">
        <v>1.1000000000000001</v>
      </c>
      <c r="S14" s="25">
        <v>0</v>
      </c>
    </row>
    <row r="15" spans="1:19" x14ac:dyDescent="0.25">
      <c r="A15" s="22" t="s">
        <v>19</v>
      </c>
      <c r="B15" s="23">
        <v>18657</v>
      </c>
      <c r="C15" s="24">
        <v>14</v>
      </c>
      <c r="D15" s="24">
        <v>0.3</v>
      </c>
      <c r="E15" s="24">
        <v>69.7</v>
      </c>
      <c r="F15" s="24">
        <v>7.9</v>
      </c>
      <c r="G15" s="24">
        <v>6.4</v>
      </c>
      <c r="H15" s="24">
        <v>1.5</v>
      </c>
      <c r="I15" s="25">
        <v>0.2</v>
      </c>
      <c r="J15" s="25">
        <v>0</v>
      </c>
      <c r="K15" s="25">
        <v>14</v>
      </c>
      <c r="L15" s="25">
        <v>12.3</v>
      </c>
      <c r="M15" s="25">
        <v>51.4</v>
      </c>
      <c r="N15" s="25">
        <v>13.2</v>
      </c>
      <c r="O15" s="25">
        <v>6.4</v>
      </c>
      <c r="P15" s="25">
        <v>0.3</v>
      </c>
      <c r="Q15" s="25">
        <v>1.5</v>
      </c>
      <c r="R15" s="25">
        <v>0.9</v>
      </c>
      <c r="S15" s="25">
        <v>0</v>
      </c>
    </row>
    <row r="16" spans="1:19" x14ac:dyDescent="0.25">
      <c r="A16" s="22" t="s">
        <v>20</v>
      </c>
      <c r="B16" s="23">
        <v>56063</v>
      </c>
      <c r="C16" s="24">
        <v>15</v>
      </c>
      <c r="D16" s="24">
        <v>0</v>
      </c>
      <c r="E16" s="24">
        <v>76.599999999999994</v>
      </c>
      <c r="F16" s="24">
        <v>1.2</v>
      </c>
      <c r="G16" s="24">
        <v>2.2000000000000002</v>
      </c>
      <c r="H16" s="24">
        <v>4.7</v>
      </c>
      <c r="I16" s="25">
        <v>0.3</v>
      </c>
      <c r="J16" s="25">
        <v>0</v>
      </c>
      <c r="K16" s="25">
        <v>15</v>
      </c>
      <c r="L16" s="25">
        <v>29.9</v>
      </c>
      <c r="M16" s="25">
        <v>41.3</v>
      </c>
      <c r="N16" s="25">
        <v>5.9</v>
      </c>
      <c r="O16" s="25">
        <v>2.2000000000000002</v>
      </c>
      <c r="P16" s="25">
        <v>0</v>
      </c>
      <c r="Q16" s="25">
        <v>4.7</v>
      </c>
      <c r="R16" s="25">
        <v>1</v>
      </c>
      <c r="S16" s="25">
        <v>0</v>
      </c>
    </row>
    <row r="17" spans="1:19" x14ac:dyDescent="0.25">
      <c r="A17" s="22" t="s">
        <v>21</v>
      </c>
      <c r="B17" s="23">
        <v>140440</v>
      </c>
      <c r="C17" s="24">
        <v>25.9</v>
      </c>
      <c r="D17" s="24">
        <v>0.3</v>
      </c>
      <c r="E17" s="24">
        <v>58.7</v>
      </c>
      <c r="F17" s="24">
        <v>1</v>
      </c>
      <c r="G17" s="24">
        <v>5.8</v>
      </c>
      <c r="H17" s="24">
        <v>8.1</v>
      </c>
      <c r="I17" s="25">
        <v>0.2</v>
      </c>
      <c r="J17" s="25">
        <v>0</v>
      </c>
      <c r="K17" s="25">
        <v>25.9</v>
      </c>
      <c r="L17" s="25">
        <v>14.2</v>
      </c>
      <c r="M17" s="25">
        <v>40.299999999999997</v>
      </c>
      <c r="N17" s="25">
        <v>5</v>
      </c>
      <c r="O17" s="25">
        <v>5.8</v>
      </c>
      <c r="P17" s="25">
        <v>0.3</v>
      </c>
      <c r="Q17" s="25">
        <v>8.1</v>
      </c>
      <c r="R17" s="25">
        <v>0.3</v>
      </c>
      <c r="S17" s="25">
        <v>0</v>
      </c>
    </row>
    <row r="18" spans="1:19" x14ac:dyDescent="0.25">
      <c r="A18" s="22" t="s">
        <v>22</v>
      </c>
      <c r="B18" s="23">
        <v>127031</v>
      </c>
      <c r="C18" s="24">
        <v>14.1</v>
      </c>
      <c r="D18" s="24">
        <v>0.1</v>
      </c>
      <c r="E18" s="24">
        <v>75.599999999999994</v>
      </c>
      <c r="F18" s="24">
        <v>5.6</v>
      </c>
      <c r="G18" s="24">
        <v>2.1</v>
      </c>
      <c r="H18" s="24">
        <v>2.4</v>
      </c>
      <c r="I18" s="25">
        <v>0.2</v>
      </c>
      <c r="J18" s="25">
        <v>0</v>
      </c>
      <c r="K18" s="25">
        <v>14.1</v>
      </c>
      <c r="L18" s="25">
        <v>29.1</v>
      </c>
      <c r="M18" s="25">
        <v>42.7</v>
      </c>
      <c r="N18" s="25">
        <v>8.6999999999999993</v>
      </c>
      <c r="O18" s="25">
        <v>2.1</v>
      </c>
      <c r="P18" s="25">
        <v>0.1</v>
      </c>
      <c r="Q18" s="25">
        <v>2.4</v>
      </c>
      <c r="R18" s="25">
        <v>0.9</v>
      </c>
      <c r="S18" s="25">
        <v>0</v>
      </c>
    </row>
    <row r="19" spans="1:19" x14ac:dyDescent="0.25">
      <c r="A19" s="22" t="s">
        <v>23</v>
      </c>
      <c r="B19" s="23">
        <v>99820</v>
      </c>
      <c r="C19" s="24">
        <v>1.8</v>
      </c>
      <c r="D19" s="24">
        <v>0</v>
      </c>
      <c r="E19" s="24">
        <v>40.4</v>
      </c>
      <c r="F19" s="24">
        <v>0.2</v>
      </c>
      <c r="G19" s="24">
        <v>0.3</v>
      </c>
      <c r="H19" s="24">
        <v>57.3</v>
      </c>
      <c r="I19" s="25">
        <v>0</v>
      </c>
      <c r="J19" s="25">
        <v>0</v>
      </c>
      <c r="K19" s="25">
        <v>1.8</v>
      </c>
      <c r="L19" s="25">
        <v>30.7</v>
      </c>
      <c r="M19" s="25">
        <v>9</v>
      </c>
      <c r="N19" s="25">
        <v>0.8</v>
      </c>
      <c r="O19" s="25">
        <v>0.3</v>
      </c>
      <c r="P19" s="25">
        <v>0</v>
      </c>
      <c r="Q19" s="25">
        <v>57.3</v>
      </c>
      <c r="R19" s="25">
        <v>0.1</v>
      </c>
      <c r="S19" s="25">
        <v>0</v>
      </c>
    </row>
    <row r="20" spans="1:19" x14ac:dyDescent="0.25">
      <c r="A20" s="22" t="s">
        <v>24</v>
      </c>
      <c r="B20" s="23">
        <v>131975</v>
      </c>
      <c r="C20" s="24">
        <v>10.9</v>
      </c>
      <c r="D20" s="24">
        <v>0</v>
      </c>
      <c r="E20" s="24">
        <v>69.8</v>
      </c>
      <c r="F20" s="24">
        <v>0</v>
      </c>
      <c r="G20" s="24">
        <v>1.9</v>
      </c>
      <c r="H20" s="24">
        <v>14.7</v>
      </c>
      <c r="I20" s="25">
        <v>0.7</v>
      </c>
      <c r="J20" s="25">
        <v>2.1</v>
      </c>
      <c r="K20" s="25">
        <v>10.9</v>
      </c>
      <c r="L20" s="25">
        <v>32.9</v>
      </c>
      <c r="M20" s="25">
        <v>32.799999999999997</v>
      </c>
      <c r="N20" s="25">
        <v>4.0999999999999996</v>
      </c>
      <c r="O20" s="25">
        <v>1.9</v>
      </c>
      <c r="P20" s="25">
        <v>0</v>
      </c>
      <c r="Q20" s="25">
        <v>14.7</v>
      </c>
      <c r="R20" s="25">
        <v>0.7</v>
      </c>
      <c r="S20" s="25">
        <v>2.1</v>
      </c>
    </row>
    <row r="21" spans="1:19" x14ac:dyDescent="0.25">
      <c r="A21" s="22" t="s">
        <v>25</v>
      </c>
      <c r="B21" s="23">
        <v>38963</v>
      </c>
      <c r="C21" s="24">
        <v>13</v>
      </c>
      <c r="D21" s="24">
        <v>0.1</v>
      </c>
      <c r="E21" s="24">
        <v>76.7</v>
      </c>
      <c r="F21" s="24">
        <v>3.2</v>
      </c>
      <c r="G21" s="24">
        <v>2.2999999999999998</v>
      </c>
      <c r="H21" s="24">
        <v>3.9</v>
      </c>
      <c r="I21" s="25">
        <v>0.8</v>
      </c>
      <c r="J21" s="25">
        <v>0</v>
      </c>
      <c r="K21" s="25">
        <v>13</v>
      </c>
      <c r="L21" s="25">
        <v>31.6</v>
      </c>
      <c r="M21" s="25">
        <v>41.4</v>
      </c>
      <c r="N21" s="25">
        <v>5.3</v>
      </c>
      <c r="O21" s="25">
        <v>2.2999999999999998</v>
      </c>
      <c r="P21" s="25">
        <v>0.1</v>
      </c>
      <c r="Q21" s="25">
        <v>3.9</v>
      </c>
      <c r="R21" s="25">
        <v>2.2999999999999998</v>
      </c>
      <c r="S21" s="25">
        <v>0</v>
      </c>
    </row>
    <row r="22" spans="1:19" x14ac:dyDescent="0.25">
      <c r="A22" s="22" t="s">
        <v>26</v>
      </c>
      <c r="B22" s="23">
        <v>24528</v>
      </c>
      <c r="C22" s="24">
        <v>13.2</v>
      </c>
      <c r="D22" s="24">
        <v>0.2</v>
      </c>
      <c r="E22" s="24">
        <v>70.2</v>
      </c>
      <c r="F22" s="24">
        <v>8.5</v>
      </c>
      <c r="G22" s="24">
        <v>2.7</v>
      </c>
      <c r="H22" s="24">
        <v>5.0999999999999996</v>
      </c>
      <c r="I22" s="25">
        <v>0.1</v>
      </c>
      <c r="J22" s="25">
        <v>0</v>
      </c>
      <c r="K22" s="25">
        <v>13.2</v>
      </c>
      <c r="L22" s="25">
        <v>21.3</v>
      </c>
      <c r="M22" s="25">
        <v>41.7</v>
      </c>
      <c r="N22" s="25">
        <v>15.1</v>
      </c>
      <c r="O22" s="25">
        <v>2.7</v>
      </c>
      <c r="P22" s="25">
        <v>0.2</v>
      </c>
      <c r="Q22" s="25">
        <v>5.0999999999999996</v>
      </c>
      <c r="R22" s="25">
        <v>0.6</v>
      </c>
      <c r="S22" s="25">
        <v>0</v>
      </c>
    </row>
    <row r="23" spans="1:19" x14ac:dyDescent="0.25">
      <c r="A23" s="22" t="s">
        <v>27</v>
      </c>
      <c r="B23" s="23">
        <v>6753</v>
      </c>
      <c r="C23" s="24">
        <v>28.5</v>
      </c>
      <c r="D23" s="24">
        <v>0.3</v>
      </c>
      <c r="E23" s="24">
        <v>58</v>
      </c>
      <c r="F23" s="24">
        <v>7.7</v>
      </c>
      <c r="G23" s="24">
        <v>2.9</v>
      </c>
      <c r="H23" s="24">
        <v>2.6</v>
      </c>
      <c r="I23" s="25">
        <v>0</v>
      </c>
      <c r="J23" s="25">
        <v>0</v>
      </c>
      <c r="K23" s="25">
        <v>28.5</v>
      </c>
      <c r="L23" s="25">
        <v>7.7</v>
      </c>
      <c r="M23" s="25">
        <v>39.1</v>
      </c>
      <c r="N23" s="25">
        <v>18.8</v>
      </c>
      <c r="O23" s="25">
        <v>2.9</v>
      </c>
      <c r="P23" s="25">
        <v>0.3</v>
      </c>
      <c r="Q23" s="25">
        <v>2.6</v>
      </c>
      <c r="R23" s="25">
        <v>0.2</v>
      </c>
      <c r="S23" s="25">
        <v>0</v>
      </c>
    </row>
    <row r="24" spans="1:19" x14ac:dyDescent="0.25">
      <c r="A24" s="22" t="s">
        <v>28</v>
      </c>
      <c r="B24" s="23">
        <v>230861</v>
      </c>
      <c r="C24" s="24">
        <v>17.3</v>
      </c>
      <c r="D24" s="24">
        <v>0.8</v>
      </c>
      <c r="E24" s="24">
        <v>69.599999999999994</v>
      </c>
      <c r="F24" s="24">
        <v>2.8</v>
      </c>
      <c r="G24" s="24">
        <v>1.7</v>
      </c>
      <c r="H24" s="24">
        <v>7.6</v>
      </c>
      <c r="I24" s="25">
        <v>0.3</v>
      </c>
      <c r="J24" s="25">
        <v>0</v>
      </c>
      <c r="K24" s="25">
        <v>17.3</v>
      </c>
      <c r="L24" s="25">
        <v>28.3</v>
      </c>
      <c r="M24" s="25">
        <v>36.9</v>
      </c>
      <c r="N24" s="25">
        <v>6.4</v>
      </c>
      <c r="O24" s="25">
        <v>1.7</v>
      </c>
      <c r="P24" s="25">
        <v>0.8</v>
      </c>
      <c r="Q24" s="25">
        <v>7.5</v>
      </c>
      <c r="R24" s="25">
        <v>1</v>
      </c>
      <c r="S24" s="25">
        <v>0</v>
      </c>
    </row>
    <row r="25" spans="1:19" x14ac:dyDescent="0.25">
      <c r="A25" s="22" t="s">
        <v>29</v>
      </c>
      <c r="B25" s="23">
        <v>96740</v>
      </c>
      <c r="C25" s="24">
        <v>18.600000000000001</v>
      </c>
      <c r="D25" s="24">
        <v>0.4</v>
      </c>
      <c r="E25" s="24">
        <v>64.8</v>
      </c>
      <c r="F25" s="24">
        <v>6.3</v>
      </c>
      <c r="G25" s="24">
        <v>7.3</v>
      </c>
      <c r="H25" s="24">
        <v>2.5</v>
      </c>
      <c r="I25" s="25">
        <v>0.2</v>
      </c>
      <c r="J25" s="25">
        <v>0</v>
      </c>
      <c r="K25" s="25">
        <v>18.600000000000001</v>
      </c>
      <c r="L25" s="25">
        <v>12.6</v>
      </c>
      <c r="M25" s="25">
        <v>47.7</v>
      </c>
      <c r="N25" s="25">
        <v>10.5</v>
      </c>
      <c r="O25" s="25">
        <v>7.3</v>
      </c>
      <c r="P25" s="25">
        <v>0.4</v>
      </c>
      <c r="Q25" s="25">
        <v>2.5</v>
      </c>
      <c r="R25" s="25">
        <v>0.5</v>
      </c>
      <c r="S25" s="25">
        <v>0</v>
      </c>
    </row>
    <row r="26" spans="1:19" x14ac:dyDescent="0.25">
      <c r="A26" s="22" t="s">
        <v>30</v>
      </c>
      <c r="B26" s="23">
        <v>308455</v>
      </c>
      <c r="C26" s="24">
        <v>22.3</v>
      </c>
      <c r="D26" s="24">
        <v>0.1</v>
      </c>
      <c r="E26" s="24">
        <v>64.900000000000006</v>
      </c>
      <c r="F26" s="24">
        <v>1.8</v>
      </c>
      <c r="G26" s="24">
        <v>3.5</v>
      </c>
      <c r="H26" s="24">
        <v>6.8</v>
      </c>
      <c r="I26" s="25">
        <v>0.5</v>
      </c>
      <c r="J26" s="25">
        <v>0</v>
      </c>
      <c r="K26" s="25">
        <v>22.3</v>
      </c>
      <c r="L26" s="25">
        <v>17.2</v>
      </c>
      <c r="M26" s="25">
        <v>43.3</v>
      </c>
      <c r="N26" s="25">
        <v>5.6</v>
      </c>
      <c r="O26" s="25">
        <v>3.5</v>
      </c>
      <c r="P26" s="25">
        <v>0.1</v>
      </c>
      <c r="Q26" s="25">
        <v>6.8</v>
      </c>
      <c r="R26" s="25">
        <v>1.3</v>
      </c>
      <c r="S26" s="25">
        <v>0</v>
      </c>
    </row>
    <row r="27" spans="1:19" x14ac:dyDescent="0.25">
      <c r="A27" s="22" t="s">
        <v>31</v>
      </c>
      <c r="B27" s="23">
        <v>126205</v>
      </c>
      <c r="C27" s="24">
        <v>18.600000000000001</v>
      </c>
      <c r="D27" s="24">
        <v>0.2</v>
      </c>
      <c r="E27" s="24">
        <v>73.900000000000006</v>
      </c>
      <c r="F27" s="24">
        <v>1.8</v>
      </c>
      <c r="G27" s="24">
        <v>1.9</v>
      </c>
      <c r="H27" s="24">
        <v>3.1</v>
      </c>
      <c r="I27" s="25">
        <v>0.4</v>
      </c>
      <c r="J27" s="25">
        <v>0</v>
      </c>
      <c r="K27" s="25">
        <v>18.600000000000001</v>
      </c>
      <c r="L27" s="25">
        <v>29.5</v>
      </c>
      <c r="M27" s="25">
        <v>38.5</v>
      </c>
      <c r="N27" s="25">
        <v>7.3</v>
      </c>
      <c r="O27" s="25">
        <v>1.9</v>
      </c>
      <c r="P27" s="25">
        <v>0.2</v>
      </c>
      <c r="Q27" s="25">
        <v>3.1</v>
      </c>
      <c r="R27" s="25">
        <v>0.8</v>
      </c>
      <c r="S27" s="25">
        <v>0</v>
      </c>
    </row>
    <row r="28" spans="1:19" x14ac:dyDescent="0.25">
      <c r="A28" s="22" t="s">
        <v>32</v>
      </c>
      <c r="B28" s="23">
        <v>168430</v>
      </c>
      <c r="C28" s="24">
        <v>16.7</v>
      </c>
      <c r="D28" s="24">
        <v>0.2</v>
      </c>
      <c r="E28" s="24">
        <v>69.099999999999994</v>
      </c>
      <c r="F28" s="24">
        <v>1.3</v>
      </c>
      <c r="G28" s="24">
        <v>10.7</v>
      </c>
      <c r="H28" s="24">
        <v>2</v>
      </c>
      <c r="I28" s="25">
        <v>0</v>
      </c>
      <c r="J28" s="25">
        <v>0</v>
      </c>
      <c r="K28" s="25">
        <v>16.7</v>
      </c>
      <c r="L28" s="25">
        <v>12.5</v>
      </c>
      <c r="M28" s="25">
        <v>55.7</v>
      </c>
      <c r="N28" s="25">
        <v>2.2000000000000002</v>
      </c>
      <c r="O28" s="25">
        <v>10.7</v>
      </c>
      <c r="P28" s="25">
        <v>0.2</v>
      </c>
      <c r="Q28" s="25">
        <v>2</v>
      </c>
      <c r="R28" s="25">
        <v>0</v>
      </c>
      <c r="S28" s="25">
        <v>0</v>
      </c>
    </row>
    <row r="29" spans="1:19" x14ac:dyDescent="0.25">
      <c r="A29" s="22" t="s">
        <v>33</v>
      </c>
      <c r="B29" s="23">
        <v>371415</v>
      </c>
      <c r="C29" s="24">
        <v>6.9</v>
      </c>
      <c r="D29" s="24">
        <v>0.1</v>
      </c>
      <c r="E29" s="24">
        <v>78.7</v>
      </c>
      <c r="F29" s="24">
        <v>1.7</v>
      </c>
      <c r="G29" s="24">
        <v>5.2</v>
      </c>
      <c r="H29" s="24">
        <v>7.2</v>
      </c>
      <c r="I29" s="25">
        <v>0.3</v>
      </c>
      <c r="J29" s="25">
        <v>0</v>
      </c>
      <c r="K29" s="25">
        <v>6.9</v>
      </c>
      <c r="L29" s="25">
        <v>36.6</v>
      </c>
      <c r="M29" s="25">
        <v>39</v>
      </c>
      <c r="N29" s="25">
        <v>4</v>
      </c>
      <c r="O29" s="25">
        <v>5.2</v>
      </c>
      <c r="P29" s="25">
        <v>0.1</v>
      </c>
      <c r="Q29" s="25">
        <v>7.1</v>
      </c>
      <c r="R29" s="25">
        <v>1.1000000000000001</v>
      </c>
      <c r="S29" s="25">
        <v>0</v>
      </c>
    </row>
    <row r="30" spans="1:19" x14ac:dyDescent="0.25">
      <c r="A30" s="22" t="s">
        <v>34</v>
      </c>
      <c r="B30" s="23">
        <v>161889</v>
      </c>
      <c r="C30" s="24">
        <v>18.399999999999999</v>
      </c>
      <c r="D30" s="24">
        <v>0.7</v>
      </c>
      <c r="E30" s="24">
        <v>59.6</v>
      </c>
      <c r="F30" s="24">
        <v>2.4</v>
      </c>
      <c r="G30" s="24">
        <v>12.2</v>
      </c>
      <c r="H30" s="24">
        <v>6.5</v>
      </c>
      <c r="I30" s="25">
        <v>0.2</v>
      </c>
      <c r="J30" s="25">
        <v>0</v>
      </c>
      <c r="K30" s="25">
        <v>18.399999999999999</v>
      </c>
      <c r="L30" s="25">
        <v>19.2</v>
      </c>
      <c r="M30" s="25">
        <v>37.4</v>
      </c>
      <c r="N30" s="25">
        <v>5.0999999999999996</v>
      </c>
      <c r="O30" s="25">
        <v>12.3</v>
      </c>
      <c r="P30" s="25">
        <v>0.7</v>
      </c>
      <c r="Q30" s="25">
        <v>6.5</v>
      </c>
      <c r="R30" s="25">
        <v>0.5</v>
      </c>
      <c r="S30" s="25">
        <v>0</v>
      </c>
    </row>
    <row r="31" spans="1:19" x14ac:dyDescent="0.25">
      <c r="A31" s="22" t="s">
        <v>35</v>
      </c>
      <c r="B31" s="23">
        <v>83464</v>
      </c>
      <c r="C31" s="24">
        <v>4.4000000000000004</v>
      </c>
      <c r="D31" s="24">
        <v>0.8</v>
      </c>
      <c r="E31" s="24">
        <v>80.5</v>
      </c>
      <c r="F31" s="24">
        <v>1.5</v>
      </c>
      <c r="G31" s="24">
        <v>1.3</v>
      </c>
      <c r="H31" s="24">
        <v>11.2</v>
      </c>
      <c r="I31" s="25">
        <v>0.2</v>
      </c>
      <c r="J31" s="25">
        <v>0</v>
      </c>
      <c r="K31" s="25">
        <v>4.4000000000000004</v>
      </c>
      <c r="L31" s="25">
        <v>35.299999999999997</v>
      </c>
      <c r="M31" s="25">
        <v>43.1</v>
      </c>
      <c r="N31" s="25">
        <v>3.1</v>
      </c>
      <c r="O31" s="25">
        <v>1.3</v>
      </c>
      <c r="P31" s="25">
        <v>0.8</v>
      </c>
      <c r="Q31" s="25">
        <v>11.2</v>
      </c>
      <c r="R31" s="25">
        <v>0.8</v>
      </c>
      <c r="S31" s="25">
        <v>0</v>
      </c>
    </row>
    <row r="32" spans="1:19" x14ac:dyDescent="0.25">
      <c r="A32" s="22" t="s">
        <v>83</v>
      </c>
      <c r="B32" s="23">
        <v>203179</v>
      </c>
      <c r="C32" s="24" t="s">
        <v>80</v>
      </c>
      <c r="D32" s="24" t="s">
        <v>80</v>
      </c>
      <c r="E32" s="24" t="s">
        <v>80</v>
      </c>
      <c r="F32" s="24" t="s">
        <v>80</v>
      </c>
      <c r="G32" s="24" t="s">
        <v>80</v>
      </c>
      <c r="H32" s="24" t="s">
        <v>80</v>
      </c>
      <c r="I32" s="24" t="s">
        <v>80</v>
      </c>
      <c r="J32" s="24" t="s">
        <v>80</v>
      </c>
      <c r="K32" s="24" t="s">
        <v>80</v>
      </c>
      <c r="L32" s="24" t="s">
        <v>80</v>
      </c>
      <c r="M32" s="24" t="s">
        <v>80</v>
      </c>
      <c r="N32" s="24" t="s">
        <v>80</v>
      </c>
      <c r="O32" s="24" t="s">
        <v>80</v>
      </c>
      <c r="P32" s="24" t="s">
        <v>80</v>
      </c>
      <c r="Q32" s="24" t="s">
        <v>80</v>
      </c>
      <c r="R32" s="24" t="s">
        <v>80</v>
      </c>
      <c r="S32" s="24" t="s">
        <v>80</v>
      </c>
    </row>
    <row r="33" spans="1:20" x14ac:dyDescent="0.25">
      <c r="A33" s="32" t="s">
        <v>37</v>
      </c>
      <c r="B33" s="33">
        <v>33277</v>
      </c>
      <c r="C33" s="34">
        <v>15.5</v>
      </c>
      <c r="D33" s="34">
        <v>0.1</v>
      </c>
      <c r="E33" s="34">
        <v>70.7</v>
      </c>
      <c r="F33" s="34">
        <v>2.6</v>
      </c>
      <c r="G33" s="34">
        <v>4.7</v>
      </c>
      <c r="H33" s="34">
        <v>6.1</v>
      </c>
      <c r="I33" s="35">
        <v>0.1</v>
      </c>
      <c r="J33" s="35">
        <v>0</v>
      </c>
      <c r="K33" s="35">
        <v>15.5</v>
      </c>
      <c r="L33" s="35">
        <v>11.9</v>
      </c>
      <c r="M33" s="35">
        <v>52.8</v>
      </c>
      <c r="N33" s="35">
        <v>8.8000000000000007</v>
      </c>
      <c r="O33" s="35">
        <v>4.7</v>
      </c>
      <c r="P33" s="35">
        <v>0.1</v>
      </c>
      <c r="Q33" s="35">
        <v>6.1</v>
      </c>
      <c r="R33" s="25">
        <v>0.1</v>
      </c>
      <c r="S33" s="25">
        <v>0</v>
      </c>
    </row>
    <row r="34" spans="1:20" s="42" customFormat="1" x14ac:dyDescent="0.25">
      <c r="A34" s="40" t="s">
        <v>38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R34" s="43"/>
      <c r="S34" s="43"/>
    </row>
    <row r="35" spans="1:20" s="42" customFormat="1" x14ac:dyDescent="0.25">
      <c r="A35" s="40" t="s">
        <v>33</v>
      </c>
      <c r="B35" s="41">
        <f>+B29</f>
        <v>371415</v>
      </c>
      <c r="C35" s="41">
        <f>+$B35*C29/100</f>
        <v>25627.634999999998</v>
      </c>
      <c r="D35" s="41">
        <f t="shared" ref="D35:S35" si="0">+$B35*D29/100</f>
        <v>371.41500000000002</v>
      </c>
      <c r="E35" s="41">
        <f t="shared" si="0"/>
        <v>292303.60499999998</v>
      </c>
      <c r="F35" s="41">
        <f t="shared" si="0"/>
        <v>6314.0550000000003</v>
      </c>
      <c r="G35" s="41">
        <f t="shared" si="0"/>
        <v>19313.580000000002</v>
      </c>
      <c r="H35" s="41">
        <f t="shared" si="0"/>
        <v>26741.88</v>
      </c>
      <c r="I35" s="41">
        <f t="shared" si="0"/>
        <v>1114.2449999999999</v>
      </c>
      <c r="J35" s="41">
        <f t="shared" si="0"/>
        <v>0</v>
      </c>
      <c r="K35" s="41">
        <f t="shared" si="0"/>
        <v>25627.634999999998</v>
      </c>
      <c r="L35" s="41">
        <f t="shared" si="0"/>
        <v>135937.89000000001</v>
      </c>
      <c r="M35" s="41">
        <f t="shared" si="0"/>
        <v>144851.85</v>
      </c>
      <c r="N35" s="41">
        <f t="shared" si="0"/>
        <v>14856.6</v>
      </c>
      <c r="O35" s="41">
        <f t="shared" si="0"/>
        <v>19313.580000000002</v>
      </c>
      <c r="P35" s="41">
        <f t="shared" si="0"/>
        <v>371.41500000000002</v>
      </c>
      <c r="Q35" s="41">
        <f t="shared" si="0"/>
        <v>26370.465</v>
      </c>
      <c r="R35" s="41">
        <f t="shared" si="0"/>
        <v>4085.5650000000005</v>
      </c>
      <c r="S35" s="41">
        <f t="shared" si="0"/>
        <v>0</v>
      </c>
      <c r="T35" s="53">
        <f>+SUM(K35:S35)-B35</f>
        <v>0</v>
      </c>
    </row>
    <row r="36" spans="1:20" s="42" customFormat="1" ht="14.1" customHeight="1" x14ac:dyDescent="0.3">
      <c r="A36" s="40" t="s">
        <v>74</v>
      </c>
      <c r="B36" s="41"/>
      <c r="C36" s="41"/>
      <c r="D36" s="41"/>
      <c r="E36" s="41"/>
      <c r="F36" s="41"/>
      <c r="G36" s="41"/>
      <c r="H36" s="41"/>
      <c r="I36" s="41"/>
      <c r="J36" s="44"/>
      <c r="K36" s="41"/>
      <c r="L36" s="41"/>
    </row>
    <row r="37" spans="1:20" s="42" customFormat="1" ht="14.1" customHeight="1" x14ac:dyDescent="0.3">
      <c r="A37" s="45" t="s">
        <v>55</v>
      </c>
      <c r="B37" s="41"/>
      <c r="C37" s="41"/>
      <c r="D37" s="41"/>
      <c r="E37" s="41"/>
      <c r="F37" s="41"/>
      <c r="G37" s="41"/>
      <c r="H37" s="41"/>
      <c r="I37" s="41"/>
      <c r="J37" s="44"/>
      <c r="K37" s="41"/>
      <c r="L37" s="41"/>
    </row>
    <row r="38" spans="1:20" s="42" customFormat="1" ht="14.1" customHeight="1" x14ac:dyDescent="0.3">
      <c r="A38" s="45" t="s">
        <v>54</v>
      </c>
      <c r="B38" s="41"/>
      <c r="C38" s="41"/>
      <c r="D38" s="41"/>
      <c r="E38" s="41"/>
      <c r="F38" s="41"/>
      <c r="G38" s="41"/>
      <c r="H38" s="41"/>
      <c r="I38" s="41"/>
      <c r="J38" s="44"/>
      <c r="K38" s="41"/>
      <c r="L38" s="41"/>
    </row>
    <row r="39" spans="1:20" s="42" customFormat="1" ht="14.1" customHeight="1" x14ac:dyDescent="0.3">
      <c r="A39" s="37" t="s">
        <v>66</v>
      </c>
      <c r="B39" s="41"/>
      <c r="C39" s="41"/>
      <c r="D39" s="41"/>
      <c r="E39" s="41"/>
      <c r="F39" s="41"/>
      <c r="G39" s="41"/>
      <c r="H39" s="41"/>
      <c r="I39" s="41"/>
      <c r="J39" s="44"/>
      <c r="K39" s="41"/>
      <c r="L39" s="41"/>
    </row>
    <row r="40" spans="1:20" s="42" customFormat="1" ht="14.1" customHeight="1" x14ac:dyDescent="0.3">
      <c r="A40" s="37" t="s">
        <v>81</v>
      </c>
      <c r="B40" s="41"/>
      <c r="C40" s="41"/>
      <c r="D40" s="41"/>
      <c r="E40" s="41"/>
      <c r="F40" s="41"/>
      <c r="G40" s="41"/>
      <c r="H40" s="41"/>
      <c r="I40" s="41"/>
      <c r="J40" s="44"/>
      <c r="K40" s="41"/>
      <c r="L40" s="41"/>
    </row>
    <row r="41" spans="1:20" s="42" customFormat="1" x14ac:dyDescent="0.25">
      <c r="A41" s="45" t="s">
        <v>42</v>
      </c>
    </row>
    <row r="42" spans="1:20" s="42" customFormat="1" x14ac:dyDescent="0.25">
      <c r="A42" s="45" t="s">
        <v>39</v>
      </c>
    </row>
    <row r="43" spans="1:20" s="42" customFormat="1" x14ac:dyDescent="0.25">
      <c r="A43" s="45"/>
    </row>
    <row r="44" spans="1:20" s="42" customFormat="1" x14ac:dyDescent="0.25">
      <c r="A44" s="45" t="s">
        <v>40</v>
      </c>
    </row>
  </sheetData>
  <mergeCells count="4">
    <mergeCell ref="B3:S3"/>
    <mergeCell ref="C4:J4"/>
    <mergeCell ref="K4:S4"/>
    <mergeCell ref="B4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4"/>
  <sheetViews>
    <sheetView showGridLines="0" topLeftCell="A9" zoomScaleNormal="100" workbookViewId="0"/>
  </sheetViews>
  <sheetFormatPr baseColWidth="10" defaultColWidth="10.59765625" defaultRowHeight="13.8" x14ac:dyDescent="0.25"/>
  <cols>
    <col min="1" max="1" width="12.5" style="15" customWidth="1"/>
    <col min="2" max="2" width="11" style="15" customWidth="1"/>
    <col min="3" max="19" width="9.59765625" style="15" customWidth="1"/>
    <col min="20" max="16384" width="10.59765625" style="15"/>
  </cols>
  <sheetData>
    <row r="1" spans="1:19" x14ac:dyDescent="0.25">
      <c r="A1" s="13" t="s">
        <v>65</v>
      </c>
      <c r="B1" s="14"/>
      <c r="C1" s="14"/>
      <c r="D1" s="14"/>
      <c r="E1" s="14"/>
      <c r="F1" s="14"/>
      <c r="G1" s="14"/>
      <c r="H1" s="14"/>
      <c r="I1" s="14"/>
      <c r="J1" s="14"/>
      <c r="S1" s="16" t="s">
        <v>67</v>
      </c>
    </row>
    <row r="2" spans="1:19" x14ac:dyDescent="0.25">
      <c r="A2" s="17">
        <v>2021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9" x14ac:dyDescent="0.25">
      <c r="A3" s="7"/>
      <c r="B3" s="77" t="s">
        <v>53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1:19" x14ac:dyDescent="0.25">
      <c r="A4" s="8"/>
      <c r="B4" s="73" t="s">
        <v>10</v>
      </c>
      <c r="C4" s="72" t="s">
        <v>62</v>
      </c>
      <c r="D4" s="72"/>
      <c r="E4" s="72"/>
      <c r="F4" s="72"/>
      <c r="G4" s="72"/>
      <c r="H4" s="72"/>
      <c r="I4" s="72"/>
      <c r="J4" s="76"/>
      <c r="K4" s="77" t="s">
        <v>63</v>
      </c>
      <c r="L4" s="72"/>
      <c r="M4" s="72"/>
      <c r="N4" s="72"/>
      <c r="O4" s="72"/>
      <c r="P4" s="72"/>
      <c r="Q4" s="72"/>
      <c r="R4" s="72"/>
      <c r="S4" s="72"/>
    </row>
    <row r="5" spans="1:19" ht="48.75" customHeight="1" x14ac:dyDescent="0.25">
      <c r="A5" s="8"/>
      <c r="B5" s="74"/>
      <c r="C5" s="9" t="s">
        <v>0</v>
      </c>
      <c r="D5" s="9" t="s">
        <v>1</v>
      </c>
      <c r="E5" s="9" t="s">
        <v>2</v>
      </c>
      <c r="F5" s="9" t="s">
        <v>3</v>
      </c>
      <c r="G5" s="10" t="s">
        <v>4</v>
      </c>
      <c r="H5" s="1" t="s">
        <v>5</v>
      </c>
      <c r="I5" s="11" t="s">
        <v>75</v>
      </c>
      <c r="J5" s="11" t="s">
        <v>69</v>
      </c>
      <c r="K5" s="1" t="s">
        <v>68</v>
      </c>
      <c r="L5" s="1" t="s">
        <v>6</v>
      </c>
      <c r="M5" s="1" t="s">
        <v>7</v>
      </c>
      <c r="N5" s="1" t="s">
        <v>8</v>
      </c>
      <c r="O5" s="1" t="s">
        <v>9</v>
      </c>
      <c r="P5" s="1" t="s">
        <v>72</v>
      </c>
      <c r="Q5" s="1" t="s">
        <v>73</v>
      </c>
      <c r="R5" s="11" t="s">
        <v>70</v>
      </c>
      <c r="S5" s="9" t="s">
        <v>71</v>
      </c>
    </row>
    <row r="6" spans="1:19" x14ac:dyDescent="0.25">
      <c r="A6" s="8"/>
      <c r="B6" s="75"/>
      <c r="C6" s="5" t="s">
        <v>41</v>
      </c>
      <c r="D6" s="5" t="s">
        <v>41</v>
      </c>
      <c r="E6" s="5" t="s">
        <v>41</v>
      </c>
      <c r="F6" s="5" t="s">
        <v>41</v>
      </c>
      <c r="G6" s="5" t="s">
        <v>41</v>
      </c>
      <c r="H6" s="5" t="s">
        <v>41</v>
      </c>
      <c r="I6" s="5" t="s">
        <v>41</v>
      </c>
      <c r="J6" s="5" t="s">
        <v>41</v>
      </c>
      <c r="K6" s="5" t="s">
        <v>41</v>
      </c>
      <c r="L6" s="5" t="s">
        <v>41</v>
      </c>
      <c r="M6" s="5" t="s">
        <v>41</v>
      </c>
      <c r="N6" s="5" t="s">
        <v>41</v>
      </c>
      <c r="O6" s="5" t="s">
        <v>41</v>
      </c>
      <c r="P6" s="5" t="s">
        <v>41</v>
      </c>
      <c r="Q6" s="5" t="s">
        <v>41</v>
      </c>
      <c r="R6" s="5" t="s">
        <v>41</v>
      </c>
      <c r="S6" s="6" t="s">
        <v>41</v>
      </c>
    </row>
    <row r="7" spans="1:19" x14ac:dyDescent="0.25">
      <c r="A7" s="18" t="s">
        <v>11</v>
      </c>
      <c r="B7" s="19">
        <v>3938475</v>
      </c>
      <c r="C7" s="20">
        <v>14.8</v>
      </c>
      <c r="D7" s="20">
        <v>0.2</v>
      </c>
      <c r="E7" s="20">
        <v>70.8</v>
      </c>
      <c r="F7" s="20">
        <v>2.2000000000000002</v>
      </c>
      <c r="G7" s="20">
        <v>3.6</v>
      </c>
      <c r="H7" s="20">
        <v>8</v>
      </c>
      <c r="I7" s="20">
        <v>0.4</v>
      </c>
      <c r="J7" s="20">
        <v>0.1</v>
      </c>
      <c r="K7" s="20">
        <v>14.8</v>
      </c>
      <c r="L7" s="20">
        <v>25</v>
      </c>
      <c r="M7" s="20">
        <v>41.4</v>
      </c>
      <c r="N7" s="20">
        <v>5.9</v>
      </c>
      <c r="O7" s="20">
        <v>3.6</v>
      </c>
      <c r="P7" s="20">
        <v>0.2</v>
      </c>
      <c r="Q7" s="20">
        <v>8</v>
      </c>
      <c r="R7" s="20">
        <v>1</v>
      </c>
      <c r="S7" s="20">
        <v>0.1</v>
      </c>
    </row>
    <row r="8" spans="1:19" x14ac:dyDescent="0.25">
      <c r="A8" s="22" t="s">
        <v>12</v>
      </c>
      <c r="B8" s="23">
        <v>208313</v>
      </c>
      <c r="C8" s="24">
        <v>9.5</v>
      </c>
      <c r="D8" s="24">
        <v>0</v>
      </c>
      <c r="E8" s="24">
        <v>72</v>
      </c>
      <c r="F8" s="24">
        <v>0.5</v>
      </c>
      <c r="G8" s="24">
        <v>0.1</v>
      </c>
      <c r="H8" s="24">
        <v>17.899999999999999</v>
      </c>
      <c r="I8" s="24">
        <v>0.1</v>
      </c>
      <c r="J8" s="24">
        <v>0</v>
      </c>
      <c r="K8" s="24">
        <v>9.5</v>
      </c>
      <c r="L8" s="24">
        <v>49.1</v>
      </c>
      <c r="M8" s="24">
        <v>22.2</v>
      </c>
      <c r="N8" s="24">
        <v>1</v>
      </c>
      <c r="O8" s="24">
        <v>0.1</v>
      </c>
      <c r="P8" s="24">
        <v>0</v>
      </c>
      <c r="Q8" s="24">
        <v>17.899999999999999</v>
      </c>
      <c r="R8" s="24">
        <v>0.2</v>
      </c>
      <c r="S8" s="24">
        <v>0</v>
      </c>
    </row>
    <row r="9" spans="1:19" x14ac:dyDescent="0.25">
      <c r="A9" s="22" t="s">
        <v>83</v>
      </c>
      <c r="B9" s="23">
        <v>88603</v>
      </c>
      <c r="C9" s="24" t="s">
        <v>80</v>
      </c>
      <c r="D9" s="24" t="s">
        <v>80</v>
      </c>
      <c r="E9" s="24" t="s">
        <v>80</v>
      </c>
      <c r="F9" s="24" t="s">
        <v>80</v>
      </c>
      <c r="G9" s="24" t="s">
        <v>80</v>
      </c>
      <c r="H9" s="24" t="s">
        <v>80</v>
      </c>
      <c r="I9" s="24" t="s">
        <v>80</v>
      </c>
      <c r="J9" s="24" t="s">
        <v>80</v>
      </c>
      <c r="K9" s="24" t="s">
        <v>80</v>
      </c>
      <c r="L9" s="24" t="s">
        <v>80</v>
      </c>
      <c r="M9" s="24" t="s">
        <v>80</v>
      </c>
      <c r="N9" s="24" t="s">
        <v>80</v>
      </c>
      <c r="O9" s="24" t="s">
        <v>80</v>
      </c>
      <c r="P9" s="24" t="s">
        <v>80</v>
      </c>
      <c r="Q9" s="24" t="s">
        <v>80</v>
      </c>
      <c r="R9" s="24" t="s">
        <v>80</v>
      </c>
      <c r="S9" s="24" t="s">
        <v>80</v>
      </c>
    </row>
    <row r="10" spans="1:19" x14ac:dyDescent="0.25">
      <c r="A10" s="22" t="s">
        <v>43</v>
      </c>
      <c r="B10" s="23">
        <v>89532</v>
      </c>
      <c r="C10" s="24">
        <v>1.7</v>
      </c>
      <c r="D10" s="24">
        <v>0</v>
      </c>
      <c r="E10" s="24">
        <v>39.4</v>
      </c>
      <c r="F10" s="24">
        <v>0.2</v>
      </c>
      <c r="G10" s="24">
        <v>0.2</v>
      </c>
      <c r="H10" s="24">
        <v>58.5</v>
      </c>
      <c r="I10" s="24">
        <v>0</v>
      </c>
      <c r="J10" s="24">
        <v>0</v>
      </c>
      <c r="K10" s="24">
        <v>1.7</v>
      </c>
      <c r="L10" s="24">
        <v>29.8</v>
      </c>
      <c r="M10" s="24">
        <v>8.8000000000000007</v>
      </c>
      <c r="N10" s="24">
        <v>0.8</v>
      </c>
      <c r="O10" s="24">
        <v>0.2</v>
      </c>
      <c r="P10" s="24">
        <v>0</v>
      </c>
      <c r="Q10" s="24">
        <v>58.5</v>
      </c>
      <c r="R10" s="24">
        <v>0.1</v>
      </c>
      <c r="S10" s="24">
        <v>0</v>
      </c>
    </row>
    <row r="11" spans="1:19" x14ac:dyDescent="0.25">
      <c r="A11" s="22" t="s">
        <v>13</v>
      </c>
      <c r="B11" s="23">
        <v>69505</v>
      </c>
      <c r="C11" s="24">
        <v>2.5</v>
      </c>
      <c r="D11" s="24">
        <v>0</v>
      </c>
      <c r="E11" s="24">
        <v>86.4</v>
      </c>
      <c r="F11" s="24">
        <v>1.1000000000000001</v>
      </c>
      <c r="G11" s="24">
        <v>1</v>
      </c>
      <c r="H11" s="24">
        <v>8.6999999999999993</v>
      </c>
      <c r="I11" s="24">
        <v>0.3</v>
      </c>
      <c r="J11" s="24">
        <v>0</v>
      </c>
      <c r="K11" s="24">
        <v>2.5</v>
      </c>
      <c r="L11" s="24">
        <v>46.8</v>
      </c>
      <c r="M11" s="24">
        <v>38.200000000000003</v>
      </c>
      <c r="N11" s="24">
        <v>1.8</v>
      </c>
      <c r="O11" s="24">
        <v>1</v>
      </c>
      <c r="P11" s="24">
        <v>0</v>
      </c>
      <c r="Q11" s="24">
        <v>8.6999999999999993</v>
      </c>
      <c r="R11" s="24">
        <v>1</v>
      </c>
      <c r="S11" s="24">
        <v>0</v>
      </c>
    </row>
    <row r="12" spans="1:19" x14ac:dyDescent="0.25">
      <c r="A12" s="22" t="s">
        <v>44</v>
      </c>
      <c r="B12" s="23">
        <v>71616</v>
      </c>
      <c r="C12" s="24">
        <v>1.4</v>
      </c>
      <c r="D12" s="24">
        <v>0</v>
      </c>
      <c r="E12" s="24">
        <v>74.2</v>
      </c>
      <c r="F12" s="24">
        <v>1.4</v>
      </c>
      <c r="G12" s="24">
        <v>0.5</v>
      </c>
      <c r="H12" s="24">
        <v>21.8</v>
      </c>
      <c r="I12" s="24">
        <v>0.7</v>
      </c>
      <c r="J12" s="24">
        <v>0</v>
      </c>
      <c r="K12" s="24">
        <v>1.4</v>
      </c>
      <c r="L12" s="24">
        <v>30.7</v>
      </c>
      <c r="M12" s="24">
        <v>42.1</v>
      </c>
      <c r="N12" s="24">
        <v>1</v>
      </c>
      <c r="O12" s="24">
        <v>0.5</v>
      </c>
      <c r="P12" s="24">
        <v>0</v>
      </c>
      <c r="Q12" s="24">
        <v>21.6</v>
      </c>
      <c r="R12" s="24">
        <v>2.7</v>
      </c>
      <c r="S12" s="24">
        <v>0</v>
      </c>
    </row>
    <row r="13" spans="1:19" x14ac:dyDescent="0.25">
      <c r="A13" s="22" t="s">
        <v>45</v>
      </c>
      <c r="B13" s="23">
        <v>53278</v>
      </c>
      <c r="C13" s="24">
        <v>11.2</v>
      </c>
      <c r="D13" s="24">
        <v>0</v>
      </c>
      <c r="E13" s="24">
        <v>73.900000000000006</v>
      </c>
      <c r="F13" s="24">
        <v>2.2999999999999998</v>
      </c>
      <c r="G13" s="24">
        <v>0.9</v>
      </c>
      <c r="H13" s="24">
        <v>11.2</v>
      </c>
      <c r="I13" s="24">
        <v>0.4</v>
      </c>
      <c r="J13" s="24">
        <v>0</v>
      </c>
      <c r="K13" s="24">
        <v>11.2</v>
      </c>
      <c r="L13" s="24">
        <v>28.3</v>
      </c>
      <c r="M13" s="24">
        <v>44.5</v>
      </c>
      <c r="N13" s="24">
        <v>3</v>
      </c>
      <c r="O13" s="24">
        <v>0.9</v>
      </c>
      <c r="P13" s="24">
        <v>0</v>
      </c>
      <c r="Q13" s="24">
        <v>11.2</v>
      </c>
      <c r="R13" s="24">
        <v>0.9</v>
      </c>
      <c r="S13" s="24">
        <v>0</v>
      </c>
    </row>
    <row r="14" spans="1:19" x14ac:dyDescent="0.25">
      <c r="A14" s="22" t="s">
        <v>46</v>
      </c>
      <c r="B14" s="23">
        <v>39288</v>
      </c>
      <c r="C14" s="24">
        <v>6.5</v>
      </c>
      <c r="D14" s="24">
        <v>0.3</v>
      </c>
      <c r="E14" s="24">
        <v>73.900000000000006</v>
      </c>
      <c r="F14" s="24">
        <v>0.5</v>
      </c>
      <c r="G14" s="24">
        <v>0.4</v>
      </c>
      <c r="H14" s="24">
        <v>18.399999999999999</v>
      </c>
      <c r="I14" s="24">
        <v>0</v>
      </c>
      <c r="J14" s="24">
        <v>0</v>
      </c>
      <c r="K14" s="24">
        <v>6.5</v>
      </c>
      <c r="L14" s="24">
        <v>42.5</v>
      </c>
      <c r="M14" s="24">
        <v>30.2</v>
      </c>
      <c r="N14" s="24">
        <v>1.7</v>
      </c>
      <c r="O14" s="24">
        <v>0.4</v>
      </c>
      <c r="P14" s="24">
        <v>0.3</v>
      </c>
      <c r="Q14" s="24">
        <v>18.3</v>
      </c>
      <c r="R14" s="24">
        <v>0.1</v>
      </c>
      <c r="S14" s="24">
        <v>0</v>
      </c>
    </row>
    <row r="15" spans="1:19" x14ac:dyDescent="0.25">
      <c r="A15" s="22" t="s">
        <v>14</v>
      </c>
      <c r="B15" s="23">
        <v>42526</v>
      </c>
      <c r="C15" s="24">
        <v>7.8</v>
      </c>
      <c r="D15" s="24">
        <v>0.2</v>
      </c>
      <c r="E15" s="24">
        <v>86.6</v>
      </c>
      <c r="F15" s="24">
        <v>1.1000000000000001</v>
      </c>
      <c r="G15" s="24">
        <v>0.2</v>
      </c>
      <c r="H15" s="24">
        <v>4</v>
      </c>
      <c r="I15" s="24">
        <v>0.2</v>
      </c>
      <c r="J15" s="24">
        <v>0</v>
      </c>
      <c r="K15" s="24">
        <v>7.8</v>
      </c>
      <c r="L15" s="24">
        <v>53.4</v>
      </c>
      <c r="M15" s="24">
        <v>32.9</v>
      </c>
      <c r="N15" s="24">
        <v>0.7</v>
      </c>
      <c r="O15" s="24">
        <v>0.2</v>
      </c>
      <c r="P15" s="24">
        <v>0.2</v>
      </c>
      <c r="Q15" s="24">
        <v>4</v>
      </c>
      <c r="R15" s="24">
        <v>0.8</v>
      </c>
      <c r="S15" s="24">
        <v>0</v>
      </c>
    </row>
    <row r="16" spans="1:19" x14ac:dyDescent="0.25">
      <c r="A16" s="22" t="s">
        <v>47</v>
      </c>
      <c r="B16" s="23">
        <v>31351</v>
      </c>
      <c r="C16" s="24">
        <v>8.1</v>
      </c>
      <c r="D16" s="24">
        <v>0.1</v>
      </c>
      <c r="E16" s="24">
        <v>87.2</v>
      </c>
      <c r="F16" s="24">
        <v>0.7</v>
      </c>
      <c r="G16" s="24">
        <v>3.3</v>
      </c>
      <c r="H16" s="24">
        <v>0.6</v>
      </c>
      <c r="I16" s="24">
        <v>0</v>
      </c>
      <c r="J16" s="24">
        <v>0</v>
      </c>
      <c r="K16" s="24">
        <v>8.1</v>
      </c>
      <c r="L16" s="24">
        <v>29.8</v>
      </c>
      <c r="M16" s="24">
        <v>57.6</v>
      </c>
      <c r="N16" s="24">
        <v>0.6</v>
      </c>
      <c r="O16" s="24">
        <v>3.3</v>
      </c>
      <c r="P16" s="24">
        <v>0.1</v>
      </c>
      <c r="Q16" s="24">
        <v>0.6</v>
      </c>
      <c r="R16" s="24">
        <v>0</v>
      </c>
      <c r="S16" s="24">
        <v>0</v>
      </c>
    </row>
    <row r="17" spans="1:19" x14ac:dyDescent="0.25">
      <c r="A17" s="22" t="s">
        <v>48</v>
      </c>
      <c r="B17" s="23">
        <v>27543</v>
      </c>
      <c r="C17" s="24">
        <v>4.4000000000000004</v>
      </c>
      <c r="D17" s="24">
        <v>0</v>
      </c>
      <c r="E17" s="24">
        <v>89.1</v>
      </c>
      <c r="F17" s="24">
        <v>0.7</v>
      </c>
      <c r="G17" s="24">
        <v>1.2</v>
      </c>
      <c r="H17" s="24">
        <v>4</v>
      </c>
      <c r="I17" s="24">
        <v>0.4</v>
      </c>
      <c r="J17" s="24">
        <v>0</v>
      </c>
      <c r="K17" s="24">
        <v>4.4000000000000004</v>
      </c>
      <c r="L17" s="24">
        <v>50.8</v>
      </c>
      <c r="M17" s="24">
        <v>35.6</v>
      </c>
      <c r="N17" s="24">
        <v>2</v>
      </c>
      <c r="O17" s="24">
        <v>1.2</v>
      </c>
      <c r="P17" s="24">
        <v>0</v>
      </c>
      <c r="Q17" s="24">
        <v>3.9</v>
      </c>
      <c r="R17" s="24">
        <v>2.1</v>
      </c>
      <c r="S17" s="24">
        <v>0</v>
      </c>
    </row>
    <row r="18" spans="1:19" x14ac:dyDescent="0.25">
      <c r="A18" s="22" t="s">
        <v>49</v>
      </c>
      <c r="B18" s="23">
        <v>21368</v>
      </c>
      <c r="C18" s="24">
        <v>8.4</v>
      </c>
      <c r="D18" s="24">
        <v>0.1</v>
      </c>
      <c r="E18" s="24">
        <v>86.8</v>
      </c>
      <c r="F18" s="24">
        <v>1.1000000000000001</v>
      </c>
      <c r="G18" s="24">
        <v>1.7</v>
      </c>
      <c r="H18" s="24">
        <v>1.8</v>
      </c>
      <c r="I18" s="24">
        <v>0.1</v>
      </c>
      <c r="J18" s="24">
        <v>0</v>
      </c>
      <c r="K18" s="24">
        <v>8.4</v>
      </c>
      <c r="L18" s="24">
        <v>41</v>
      </c>
      <c r="M18" s="24">
        <v>44.1</v>
      </c>
      <c r="N18" s="24">
        <v>1.6</v>
      </c>
      <c r="O18" s="24">
        <v>1.7</v>
      </c>
      <c r="P18" s="24">
        <v>0.1</v>
      </c>
      <c r="Q18" s="24">
        <v>1.8</v>
      </c>
      <c r="R18" s="24">
        <v>1.2</v>
      </c>
      <c r="S18" s="24">
        <v>0</v>
      </c>
    </row>
    <row r="19" spans="1:19" x14ac:dyDescent="0.25">
      <c r="A19" s="22" t="s">
        <v>50</v>
      </c>
      <c r="B19" s="23">
        <v>17994</v>
      </c>
      <c r="C19" s="24">
        <v>2.2999999999999998</v>
      </c>
      <c r="D19" s="24">
        <v>0.6</v>
      </c>
      <c r="E19" s="24">
        <v>65.900000000000006</v>
      </c>
      <c r="F19" s="24">
        <v>1.7</v>
      </c>
      <c r="G19" s="24">
        <v>2.1</v>
      </c>
      <c r="H19" s="24">
        <v>27.4</v>
      </c>
      <c r="I19" s="24">
        <v>0.1</v>
      </c>
      <c r="J19" s="24">
        <v>0</v>
      </c>
      <c r="K19" s="24">
        <v>2.2999999999999998</v>
      </c>
      <c r="L19" s="24">
        <v>29.8</v>
      </c>
      <c r="M19" s="24">
        <v>36</v>
      </c>
      <c r="N19" s="24">
        <v>1.4</v>
      </c>
      <c r="O19" s="24">
        <v>2.1</v>
      </c>
      <c r="P19" s="24">
        <v>0.6</v>
      </c>
      <c r="Q19" s="24">
        <v>27.4</v>
      </c>
      <c r="R19" s="24">
        <v>0.4</v>
      </c>
      <c r="S19" s="24">
        <v>0</v>
      </c>
    </row>
    <row r="20" spans="1:19" x14ac:dyDescent="0.25">
      <c r="A20" s="22" t="s">
        <v>51</v>
      </c>
      <c r="B20" s="23">
        <v>19827</v>
      </c>
      <c r="C20" s="24">
        <v>12.4</v>
      </c>
      <c r="D20" s="24">
        <v>0.3</v>
      </c>
      <c r="E20" s="24">
        <v>77.099999999999994</v>
      </c>
      <c r="F20" s="24">
        <v>1.2</v>
      </c>
      <c r="G20" s="24">
        <v>3.3</v>
      </c>
      <c r="H20" s="24">
        <v>5.3</v>
      </c>
      <c r="I20" s="24">
        <v>0.4</v>
      </c>
      <c r="J20" s="24">
        <v>0</v>
      </c>
      <c r="K20" s="24">
        <v>12.4</v>
      </c>
      <c r="L20" s="24">
        <v>18.7</v>
      </c>
      <c r="M20" s="24">
        <v>53.1</v>
      </c>
      <c r="N20" s="24">
        <v>5.2</v>
      </c>
      <c r="O20" s="24">
        <v>3.3</v>
      </c>
      <c r="P20" s="24">
        <v>0.3</v>
      </c>
      <c r="Q20" s="24">
        <v>5.3</v>
      </c>
      <c r="R20" s="24">
        <v>1.7</v>
      </c>
      <c r="S20" s="24">
        <v>0</v>
      </c>
    </row>
    <row r="21" spans="1:19" x14ac:dyDescent="0.25">
      <c r="A21" s="22" t="s">
        <v>25</v>
      </c>
      <c r="B21" s="23">
        <v>17884</v>
      </c>
      <c r="C21" s="24">
        <v>4.7</v>
      </c>
      <c r="D21" s="24">
        <v>0</v>
      </c>
      <c r="E21" s="24">
        <v>86.7</v>
      </c>
      <c r="F21" s="24">
        <v>4.0999999999999996</v>
      </c>
      <c r="G21" s="24">
        <v>1.5</v>
      </c>
      <c r="H21" s="24">
        <v>1.5</v>
      </c>
      <c r="I21" s="24">
        <v>1.4</v>
      </c>
      <c r="J21" s="24">
        <v>0</v>
      </c>
      <c r="K21" s="24">
        <v>4.7</v>
      </c>
      <c r="L21" s="24">
        <v>47.2</v>
      </c>
      <c r="M21" s="24">
        <v>38.5</v>
      </c>
      <c r="N21" s="24">
        <v>1.9</v>
      </c>
      <c r="O21" s="24">
        <v>1.5</v>
      </c>
      <c r="P21" s="24">
        <v>0</v>
      </c>
      <c r="Q21" s="24">
        <v>1.5</v>
      </c>
      <c r="R21" s="24">
        <v>4.5999999999999996</v>
      </c>
      <c r="S21" s="24">
        <v>0</v>
      </c>
    </row>
    <row r="22" spans="1:19" x14ac:dyDescent="0.25">
      <c r="A22" s="22" t="s">
        <v>21</v>
      </c>
      <c r="B22" s="23">
        <v>18713</v>
      </c>
      <c r="C22" s="24">
        <v>4.5</v>
      </c>
      <c r="D22" s="24">
        <v>0</v>
      </c>
      <c r="E22" s="24">
        <v>89.6</v>
      </c>
      <c r="F22" s="24">
        <v>0.1</v>
      </c>
      <c r="G22" s="24">
        <v>2.1</v>
      </c>
      <c r="H22" s="24">
        <v>3</v>
      </c>
      <c r="I22" s="24">
        <v>0.7</v>
      </c>
      <c r="J22" s="24">
        <v>0</v>
      </c>
      <c r="K22" s="24">
        <v>4.5</v>
      </c>
      <c r="L22" s="24">
        <v>54.1</v>
      </c>
      <c r="M22" s="24">
        <v>35</v>
      </c>
      <c r="N22" s="24">
        <v>0.2</v>
      </c>
      <c r="O22" s="24">
        <v>2.1</v>
      </c>
      <c r="P22" s="24">
        <v>0</v>
      </c>
      <c r="Q22" s="24">
        <v>3</v>
      </c>
      <c r="R22" s="24">
        <v>1</v>
      </c>
      <c r="S22" s="24">
        <v>0</v>
      </c>
    </row>
    <row r="23" spans="1:19" x14ac:dyDescent="0.25">
      <c r="A23" s="22" t="s">
        <v>35</v>
      </c>
      <c r="B23" s="23">
        <v>22415</v>
      </c>
      <c r="C23" s="24">
        <v>2.4</v>
      </c>
      <c r="D23" s="24">
        <v>0.2</v>
      </c>
      <c r="E23" s="24">
        <v>91.3</v>
      </c>
      <c r="F23" s="24">
        <v>1.1000000000000001</v>
      </c>
      <c r="G23" s="24">
        <v>0.5</v>
      </c>
      <c r="H23" s="24">
        <v>3.9</v>
      </c>
      <c r="I23" s="24">
        <v>0.5</v>
      </c>
      <c r="J23" s="24">
        <v>0</v>
      </c>
      <c r="K23" s="24">
        <v>2.4</v>
      </c>
      <c r="L23" s="24">
        <v>47.9</v>
      </c>
      <c r="M23" s="24">
        <v>41.4</v>
      </c>
      <c r="N23" s="24">
        <v>1.3</v>
      </c>
      <c r="O23" s="24">
        <v>0.5</v>
      </c>
      <c r="P23" s="24">
        <v>0.2</v>
      </c>
      <c r="Q23" s="24">
        <v>3.8</v>
      </c>
      <c r="R23" s="24">
        <v>2.4</v>
      </c>
      <c r="S23" s="24">
        <v>0</v>
      </c>
    </row>
    <row r="24" spans="1:19" x14ac:dyDescent="0.25">
      <c r="A24" s="32" t="s">
        <v>52</v>
      </c>
      <c r="B24" s="23">
        <v>19492</v>
      </c>
      <c r="C24" s="24">
        <v>10.4</v>
      </c>
      <c r="D24" s="24">
        <v>0.2</v>
      </c>
      <c r="E24" s="24">
        <v>82.2</v>
      </c>
      <c r="F24" s="24">
        <v>0.8</v>
      </c>
      <c r="G24" s="24">
        <v>0.5</v>
      </c>
      <c r="H24" s="24">
        <v>5.6</v>
      </c>
      <c r="I24" s="24">
        <v>0.3</v>
      </c>
      <c r="J24" s="24">
        <v>0</v>
      </c>
      <c r="K24" s="24">
        <v>10.4</v>
      </c>
      <c r="L24" s="24">
        <v>55.3</v>
      </c>
      <c r="M24" s="24">
        <v>26</v>
      </c>
      <c r="N24" s="24">
        <v>1.4</v>
      </c>
      <c r="O24" s="24">
        <v>0.5</v>
      </c>
      <c r="P24" s="24">
        <v>0.2</v>
      </c>
      <c r="Q24" s="24">
        <v>5.6</v>
      </c>
      <c r="R24" s="24">
        <v>0.6</v>
      </c>
      <c r="S24" s="24">
        <v>0</v>
      </c>
    </row>
    <row r="25" spans="1:19" s="42" customFormat="1" ht="14.1" customHeight="1" x14ac:dyDescent="0.25">
      <c r="A25" s="40" t="s">
        <v>38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3"/>
      <c r="N25" s="43"/>
      <c r="O25" s="43"/>
      <c r="P25" s="43"/>
      <c r="Q25" s="43"/>
      <c r="R25" s="43"/>
      <c r="S25" s="43"/>
    </row>
    <row r="26" spans="1:19" s="42" customFormat="1" ht="14.1" customHeight="1" x14ac:dyDescent="0.25">
      <c r="A26" s="40" t="s">
        <v>74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  <row r="27" spans="1:19" s="42" customFormat="1" ht="14.1" customHeight="1" x14ac:dyDescent="0.25">
      <c r="A27" s="45" t="s">
        <v>55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</row>
    <row r="28" spans="1:19" s="42" customFormat="1" ht="14.1" customHeight="1" x14ac:dyDescent="0.3">
      <c r="A28" s="45" t="s">
        <v>54</v>
      </c>
      <c r="B28" s="41"/>
      <c r="C28" s="41"/>
      <c r="D28" s="41"/>
      <c r="E28" s="41"/>
      <c r="F28" s="41"/>
      <c r="G28" s="41"/>
      <c r="H28" s="41"/>
      <c r="I28" s="41"/>
      <c r="J28" s="44"/>
      <c r="K28" s="41"/>
      <c r="L28" s="41"/>
    </row>
    <row r="29" spans="1:19" s="42" customFormat="1" ht="14.1" customHeight="1" x14ac:dyDescent="0.3">
      <c r="A29" s="37" t="s">
        <v>66</v>
      </c>
      <c r="B29" s="41"/>
      <c r="C29" s="41"/>
      <c r="D29" s="41"/>
      <c r="E29" s="41"/>
      <c r="F29" s="41"/>
      <c r="G29" s="41"/>
      <c r="H29" s="41"/>
      <c r="I29" s="41"/>
      <c r="J29" s="44"/>
      <c r="K29" s="41"/>
      <c r="L29" s="41"/>
    </row>
    <row r="30" spans="1:19" s="42" customFormat="1" x14ac:dyDescent="0.25">
      <c r="A30" s="37" t="s">
        <v>82</v>
      </c>
    </row>
    <row r="31" spans="1:19" s="42" customFormat="1" x14ac:dyDescent="0.25">
      <c r="A31" s="45" t="s">
        <v>42</v>
      </c>
    </row>
    <row r="32" spans="1:19" s="42" customFormat="1" x14ac:dyDescent="0.25">
      <c r="A32" s="45" t="s">
        <v>39</v>
      </c>
    </row>
    <row r="33" spans="1:1" s="42" customFormat="1" x14ac:dyDescent="0.25">
      <c r="A33" s="45"/>
    </row>
    <row r="34" spans="1:1" s="42" customFormat="1" x14ac:dyDescent="0.25">
      <c r="A34" s="40" t="s">
        <v>40</v>
      </c>
    </row>
  </sheetData>
  <mergeCells count="4">
    <mergeCell ref="B3:S3"/>
    <mergeCell ref="C4:J4"/>
    <mergeCell ref="K4:S4"/>
    <mergeCell ref="B4:B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42"/>
  <sheetViews>
    <sheetView workbookViewId="0">
      <pane xSplit="2" ySplit="6" topLeftCell="C20" activePane="bottomRight" state="frozen"/>
      <selection pane="topRight" activeCell="C1" sqref="C1"/>
      <selection pane="bottomLeft" activeCell="A7" sqref="A7"/>
      <selection pane="bottomRight" activeCell="I29" sqref="I29"/>
    </sheetView>
  </sheetViews>
  <sheetFormatPr baseColWidth="10" defaultColWidth="10.59765625" defaultRowHeight="13.8" x14ac:dyDescent="0.25"/>
  <cols>
    <col min="1" max="1" width="11.8984375" style="15" customWidth="1"/>
    <col min="2" max="2" width="11" style="15" customWidth="1"/>
    <col min="3" max="18" width="9.59765625" style="15" customWidth="1"/>
    <col min="19" max="16384" width="10.59765625" style="15"/>
  </cols>
  <sheetData>
    <row r="1" spans="1:19" x14ac:dyDescent="0.25">
      <c r="A1" s="13" t="s">
        <v>64</v>
      </c>
      <c r="B1" s="14"/>
      <c r="C1" s="14"/>
      <c r="D1" s="14"/>
      <c r="E1" s="14"/>
      <c r="F1" s="14"/>
      <c r="G1" s="14"/>
      <c r="H1" s="14"/>
      <c r="I1" s="14"/>
      <c r="J1" s="14"/>
      <c r="K1" s="14"/>
      <c r="R1" s="16" t="s">
        <v>67</v>
      </c>
    </row>
    <row r="2" spans="1:19" x14ac:dyDescent="0.25">
      <c r="A2" s="17">
        <v>2000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9" x14ac:dyDescent="0.25">
      <c r="A3" s="2"/>
      <c r="B3" s="72" t="s">
        <v>53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19" x14ac:dyDescent="0.25">
      <c r="A4" s="3"/>
      <c r="B4" s="73" t="s">
        <v>10</v>
      </c>
      <c r="C4" s="77" t="s">
        <v>62</v>
      </c>
      <c r="D4" s="72"/>
      <c r="E4" s="72"/>
      <c r="F4" s="72"/>
      <c r="G4" s="72"/>
      <c r="H4" s="72"/>
      <c r="I4" s="77" t="s">
        <v>63</v>
      </c>
      <c r="J4" s="72"/>
      <c r="K4" s="72"/>
      <c r="L4" s="72"/>
      <c r="M4" s="72"/>
      <c r="N4" s="72"/>
      <c r="O4" s="72"/>
      <c r="P4" s="72"/>
      <c r="Q4" s="72"/>
      <c r="R4" s="72"/>
      <c r="S4" s="12"/>
    </row>
    <row r="5" spans="1:19" ht="48.75" customHeight="1" x14ac:dyDescent="0.25">
      <c r="A5" s="3"/>
      <c r="B5" s="74"/>
      <c r="C5" s="9" t="s">
        <v>3</v>
      </c>
      <c r="D5" s="9" t="s">
        <v>57</v>
      </c>
      <c r="E5" s="9" t="s">
        <v>58</v>
      </c>
      <c r="F5" s="9" t="s">
        <v>59</v>
      </c>
      <c r="G5" s="10" t="s">
        <v>60</v>
      </c>
      <c r="H5" s="11" t="s">
        <v>69</v>
      </c>
      <c r="I5" s="1" t="s">
        <v>68</v>
      </c>
      <c r="J5" s="1" t="s">
        <v>6</v>
      </c>
      <c r="K5" s="1" t="s">
        <v>7</v>
      </c>
      <c r="L5" s="1" t="s">
        <v>61</v>
      </c>
      <c r="M5" s="1" t="s">
        <v>8</v>
      </c>
      <c r="N5" s="1" t="s">
        <v>9</v>
      </c>
      <c r="O5" s="1" t="s">
        <v>72</v>
      </c>
      <c r="P5" s="1" t="s">
        <v>73</v>
      </c>
      <c r="Q5" s="11" t="s">
        <v>70</v>
      </c>
      <c r="R5" s="9" t="s">
        <v>71</v>
      </c>
      <c r="S5" s="36"/>
    </row>
    <row r="6" spans="1:19" x14ac:dyDescent="0.25">
      <c r="A6" s="4"/>
      <c r="B6" s="75"/>
      <c r="C6" s="5" t="s">
        <v>41</v>
      </c>
      <c r="D6" s="5" t="s">
        <v>41</v>
      </c>
      <c r="E6" s="5" t="s">
        <v>41</v>
      </c>
      <c r="F6" s="5" t="s">
        <v>41</v>
      </c>
      <c r="G6" s="5" t="s">
        <v>41</v>
      </c>
      <c r="H6" s="5" t="s">
        <v>41</v>
      </c>
      <c r="I6" s="5" t="s">
        <v>41</v>
      </c>
      <c r="J6" s="5" t="s">
        <v>41</v>
      </c>
      <c r="K6" s="5" t="s">
        <v>41</v>
      </c>
      <c r="L6" s="5" t="s">
        <v>41</v>
      </c>
      <c r="M6" s="5" t="s">
        <v>41</v>
      </c>
      <c r="N6" s="5" t="s">
        <v>41</v>
      </c>
      <c r="O6" s="5" t="s">
        <v>41</v>
      </c>
      <c r="P6" s="5" t="s">
        <v>41</v>
      </c>
      <c r="Q6" s="5" t="s">
        <v>41</v>
      </c>
      <c r="R6" s="6" t="s">
        <v>41</v>
      </c>
    </row>
    <row r="7" spans="1:19" x14ac:dyDescent="0.25">
      <c r="A7" s="18" t="s">
        <v>11</v>
      </c>
      <c r="B7" s="19">
        <v>3027829</v>
      </c>
      <c r="C7" s="20">
        <v>6</v>
      </c>
      <c r="D7" s="20">
        <v>3.4</v>
      </c>
      <c r="E7" s="20">
        <v>67.900000000000006</v>
      </c>
      <c r="F7" s="20">
        <v>19</v>
      </c>
      <c r="G7" s="20">
        <v>3.4</v>
      </c>
      <c r="H7" s="20">
        <v>0.3</v>
      </c>
      <c r="I7" s="21">
        <v>2.6</v>
      </c>
      <c r="J7" s="21">
        <v>18.600000000000001</v>
      </c>
      <c r="K7" s="21">
        <v>63.4</v>
      </c>
      <c r="L7" s="21">
        <v>0</v>
      </c>
      <c r="M7" s="21">
        <v>6.4</v>
      </c>
      <c r="N7" s="21">
        <v>5.7</v>
      </c>
      <c r="O7" s="21">
        <v>0</v>
      </c>
      <c r="P7" s="21">
        <v>2.8</v>
      </c>
      <c r="Q7" s="21">
        <v>0.2</v>
      </c>
      <c r="R7" s="21">
        <v>0.3</v>
      </c>
    </row>
    <row r="8" spans="1:19" x14ac:dyDescent="0.25">
      <c r="A8" s="22" t="s">
        <v>12</v>
      </c>
      <c r="B8" s="23">
        <v>553003</v>
      </c>
      <c r="C8" s="24">
        <v>3.9</v>
      </c>
      <c r="D8" s="24">
        <v>0.7</v>
      </c>
      <c r="E8" s="24">
        <v>58.6</v>
      </c>
      <c r="F8" s="24">
        <v>32.799999999999997</v>
      </c>
      <c r="G8" s="24">
        <v>3.9</v>
      </c>
      <c r="H8" s="24">
        <v>0.1</v>
      </c>
      <c r="I8" s="25">
        <v>2.4</v>
      </c>
      <c r="J8" s="25">
        <v>25.4</v>
      </c>
      <c r="K8" s="25">
        <v>62.8</v>
      </c>
      <c r="L8" s="25">
        <v>0.1</v>
      </c>
      <c r="M8" s="25">
        <v>3.3</v>
      </c>
      <c r="N8" s="25">
        <v>2.2999999999999998</v>
      </c>
      <c r="O8" s="25">
        <v>0</v>
      </c>
      <c r="P8" s="25">
        <v>3.5</v>
      </c>
      <c r="Q8" s="25">
        <v>0.1</v>
      </c>
      <c r="R8" s="25">
        <v>0.1</v>
      </c>
    </row>
    <row r="9" spans="1:19" x14ac:dyDescent="0.25">
      <c r="A9" s="22" t="s">
        <v>13</v>
      </c>
      <c r="B9" s="23">
        <v>404054</v>
      </c>
      <c r="C9" s="24">
        <v>6.7</v>
      </c>
      <c r="D9" s="24">
        <v>2.6</v>
      </c>
      <c r="E9" s="24">
        <v>70.3</v>
      </c>
      <c r="F9" s="24">
        <v>18.600000000000001</v>
      </c>
      <c r="G9" s="24">
        <v>1.5</v>
      </c>
      <c r="H9" s="24">
        <v>0.2</v>
      </c>
      <c r="I9" s="25">
        <v>2.5</v>
      </c>
      <c r="J9" s="25">
        <v>14.3</v>
      </c>
      <c r="K9" s="25">
        <v>65.3</v>
      </c>
      <c r="L9" s="25">
        <v>0.1</v>
      </c>
      <c r="M9" s="25">
        <v>11</v>
      </c>
      <c r="N9" s="25">
        <v>5.5</v>
      </c>
      <c r="O9" s="25">
        <v>0</v>
      </c>
      <c r="P9" s="25">
        <v>1</v>
      </c>
      <c r="Q9" s="25">
        <v>0.2</v>
      </c>
      <c r="R9" s="25">
        <v>0.2</v>
      </c>
    </row>
    <row r="10" spans="1:19" x14ac:dyDescent="0.25">
      <c r="A10" s="22" t="s">
        <v>14</v>
      </c>
      <c r="B10" s="23">
        <v>136406</v>
      </c>
      <c r="C10" s="24">
        <v>6.1</v>
      </c>
      <c r="D10" s="24">
        <v>1.8</v>
      </c>
      <c r="E10" s="24">
        <v>67.7</v>
      </c>
      <c r="F10" s="24">
        <v>22.6</v>
      </c>
      <c r="G10" s="24">
        <v>1.6</v>
      </c>
      <c r="H10" s="24">
        <v>0.2</v>
      </c>
      <c r="I10" s="25">
        <v>2.9</v>
      </c>
      <c r="J10" s="25">
        <v>14.4</v>
      </c>
      <c r="K10" s="25">
        <v>65.400000000000006</v>
      </c>
      <c r="L10" s="25">
        <v>0</v>
      </c>
      <c r="M10" s="25">
        <v>10.1</v>
      </c>
      <c r="N10" s="25">
        <v>5.8</v>
      </c>
      <c r="O10" s="25">
        <v>0</v>
      </c>
      <c r="P10" s="25">
        <v>1</v>
      </c>
      <c r="Q10" s="25">
        <v>0.1</v>
      </c>
      <c r="R10" s="25">
        <v>0.2</v>
      </c>
    </row>
    <row r="11" spans="1:19" x14ac:dyDescent="0.25">
      <c r="A11" s="22" t="s">
        <v>15</v>
      </c>
      <c r="B11" s="23">
        <v>12921</v>
      </c>
      <c r="C11" s="24">
        <v>11.7</v>
      </c>
      <c r="D11" s="24">
        <v>4</v>
      </c>
      <c r="E11" s="24">
        <v>70.8</v>
      </c>
      <c r="F11" s="24">
        <v>13.2</v>
      </c>
      <c r="G11" s="24">
        <v>0.3</v>
      </c>
      <c r="H11" s="24">
        <v>0</v>
      </c>
      <c r="I11" s="25">
        <v>8.1999999999999993</v>
      </c>
      <c r="J11" s="25">
        <v>0.2</v>
      </c>
      <c r="K11" s="25">
        <v>60.4</v>
      </c>
      <c r="L11" s="25">
        <v>0.1</v>
      </c>
      <c r="M11" s="25">
        <v>19.399999999999999</v>
      </c>
      <c r="N11" s="25">
        <v>11.4</v>
      </c>
      <c r="O11" s="25">
        <v>0</v>
      </c>
      <c r="P11" s="25">
        <v>0.1</v>
      </c>
      <c r="Q11" s="25">
        <v>0.1</v>
      </c>
      <c r="R11" s="25">
        <v>0</v>
      </c>
    </row>
    <row r="12" spans="1:19" x14ac:dyDescent="0.25">
      <c r="A12" s="22" t="s">
        <v>16</v>
      </c>
      <c r="B12" s="23">
        <v>48035</v>
      </c>
      <c r="C12" s="24">
        <v>9</v>
      </c>
      <c r="D12" s="24">
        <v>2.1</v>
      </c>
      <c r="E12" s="24">
        <v>71.400000000000006</v>
      </c>
      <c r="F12" s="24">
        <v>16.5</v>
      </c>
      <c r="G12" s="24">
        <v>0.8</v>
      </c>
      <c r="H12" s="24">
        <v>0.2</v>
      </c>
      <c r="I12" s="25">
        <v>5.0999999999999996</v>
      </c>
      <c r="J12" s="25">
        <v>4.9000000000000004</v>
      </c>
      <c r="K12" s="25">
        <v>69.8</v>
      </c>
      <c r="L12" s="25">
        <v>0</v>
      </c>
      <c r="M12" s="25">
        <v>12.6</v>
      </c>
      <c r="N12" s="25">
        <v>6.8</v>
      </c>
      <c r="O12" s="25">
        <v>0.1</v>
      </c>
      <c r="P12" s="25">
        <v>0.4</v>
      </c>
      <c r="Q12" s="25">
        <v>0</v>
      </c>
      <c r="R12" s="25">
        <v>0.2</v>
      </c>
    </row>
    <row r="13" spans="1:19" x14ac:dyDescent="0.25">
      <c r="A13" s="22" t="s">
        <v>17</v>
      </c>
      <c r="B13" s="23">
        <v>11808</v>
      </c>
      <c r="C13" s="24">
        <v>15.1</v>
      </c>
      <c r="D13" s="24">
        <v>3.3</v>
      </c>
      <c r="E13" s="24">
        <v>66.599999999999994</v>
      </c>
      <c r="F13" s="24">
        <v>13.7</v>
      </c>
      <c r="G13" s="24">
        <v>1.3</v>
      </c>
      <c r="H13" s="24">
        <v>0</v>
      </c>
      <c r="I13" s="25">
        <v>6.6</v>
      </c>
      <c r="J13" s="25">
        <v>0.5</v>
      </c>
      <c r="K13" s="25">
        <v>58</v>
      </c>
      <c r="L13" s="25">
        <v>0.1</v>
      </c>
      <c r="M13" s="25">
        <v>25.2</v>
      </c>
      <c r="N13" s="25">
        <v>8.5</v>
      </c>
      <c r="O13" s="25">
        <v>0.1</v>
      </c>
      <c r="P13" s="25">
        <v>1.2</v>
      </c>
      <c r="Q13" s="25">
        <v>0</v>
      </c>
      <c r="R13" s="25">
        <v>0</v>
      </c>
    </row>
    <row r="14" spans="1:19" x14ac:dyDescent="0.25">
      <c r="A14" s="22" t="s">
        <v>18</v>
      </c>
      <c r="B14" s="23">
        <v>14439</v>
      </c>
      <c r="C14" s="24">
        <v>6</v>
      </c>
      <c r="D14" s="24">
        <v>2.5</v>
      </c>
      <c r="E14" s="24">
        <v>75.099999999999994</v>
      </c>
      <c r="F14" s="24">
        <v>15</v>
      </c>
      <c r="G14" s="24">
        <v>1.3</v>
      </c>
      <c r="H14" s="24">
        <v>0.1</v>
      </c>
      <c r="I14" s="25">
        <v>9.4</v>
      </c>
      <c r="J14" s="25">
        <v>0.4</v>
      </c>
      <c r="K14" s="25">
        <v>68.099999999999994</v>
      </c>
      <c r="L14" s="25">
        <v>0</v>
      </c>
      <c r="M14" s="25">
        <v>14</v>
      </c>
      <c r="N14" s="25">
        <v>7.5</v>
      </c>
      <c r="O14" s="25">
        <v>0</v>
      </c>
      <c r="P14" s="25">
        <v>0.3</v>
      </c>
      <c r="Q14" s="25">
        <v>0.2</v>
      </c>
      <c r="R14" s="25">
        <v>0.1</v>
      </c>
    </row>
    <row r="15" spans="1:19" x14ac:dyDescent="0.25">
      <c r="A15" s="22" t="s">
        <v>19</v>
      </c>
      <c r="B15" s="23">
        <v>14962</v>
      </c>
      <c r="C15" s="24">
        <v>19.5</v>
      </c>
      <c r="D15" s="24">
        <v>2.4</v>
      </c>
      <c r="E15" s="24">
        <v>66.2</v>
      </c>
      <c r="F15" s="24">
        <v>11</v>
      </c>
      <c r="G15" s="24">
        <v>0.8</v>
      </c>
      <c r="H15" s="24">
        <v>0</v>
      </c>
      <c r="I15" s="25">
        <v>1.7</v>
      </c>
      <c r="J15" s="25">
        <v>6.2</v>
      </c>
      <c r="K15" s="25">
        <v>64.599999999999994</v>
      </c>
      <c r="L15" s="25">
        <v>0.1</v>
      </c>
      <c r="M15" s="25">
        <v>18.2</v>
      </c>
      <c r="N15" s="25">
        <v>8.4</v>
      </c>
      <c r="O15" s="25">
        <v>0</v>
      </c>
      <c r="P15" s="25">
        <v>0.6</v>
      </c>
      <c r="Q15" s="25">
        <v>0</v>
      </c>
      <c r="R15" s="25">
        <v>0</v>
      </c>
    </row>
    <row r="16" spans="1:19" x14ac:dyDescent="0.25">
      <c r="A16" s="22" t="s">
        <v>20</v>
      </c>
      <c r="B16" s="23">
        <v>38196</v>
      </c>
      <c r="C16" s="24">
        <v>3.6</v>
      </c>
      <c r="D16" s="24">
        <v>1.2</v>
      </c>
      <c r="E16" s="24">
        <v>62.9</v>
      </c>
      <c r="F16" s="24">
        <v>31.1</v>
      </c>
      <c r="G16" s="24">
        <v>1.2</v>
      </c>
      <c r="H16" s="24">
        <v>0</v>
      </c>
      <c r="I16" s="25">
        <v>2.6</v>
      </c>
      <c r="J16" s="25">
        <v>14.4</v>
      </c>
      <c r="K16" s="25">
        <v>73.3</v>
      </c>
      <c r="L16" s="25">
        <v>0</v>
      </c>
      <c r="M16" s="25">
        <v>5.5</v>
      </c>
      <c r="N16" s="25">
        <v>3.1</v>
      </c>
      <c r="O16" s="25">
        <v>0</v>
      </c>
      <c r="P16" s="25">
        <v>0.9</v>
      </c>
      <c r="Q16" s="25">
        <v>0.1</v>
      </c>
      <c r="R16" s="25">
        <v>0</v>
      </c>
    </row>
    <row r="17" spans="1:18" x14ac:dyDescent="0.25">
      <c r="A17" s="22" t="s">
        <v>21</v>
      </c>
      <c r="B17" s="23">
        <v>91243</v>
      </c>
      <c r="C17" s="24">
        <v>6.4</v>
      </c>
      <c r="D17" s="24">
        <v>7.1</v>
      </c>
      <c r="E17" s="24">
        <v>76.900000000000006</v>
      </c>
      <c r="F17" s="24">
        <v>8.6</v>
      </c>
      <c r="G17" s="24">
        <v>0.7</v>
      </c>
      <c r="H17" s="24">
        <v>0.4</v>
      </c>
      <c r="I17" s="25">
        <v>6.9</v>
      </c>
      <c r="J17" s="25">
        <v>6</v>
      </c>
      <c r="K17" s="25">
        <v>67.099999999999994</v>
      </c>
      <c r="L17" s="25">
        <v>0</v>
      </c>
      <c r="M17" s="25">
        <v>8.8000000000000007</v>
      </c>
      <c r="N17" s="25">
        <v>10.4</v>
      </c>
      <c r="O17" s="25">
        <v>0</v>
      </c>
      <c r="P17" s="25">
        <v>0.2</v>
      </c>
      <c r="Q17" s="25">
        <v>0.1</v>
      </c>
      <c r="R17" s="25">
        <v>0.4</v>
      </c>
    </row>
    <row r="18" spans="1:18" x14ac:dyDescent="0.25">
      <c r="A18" s="22" t="s">
        <v>22</v>
      </c>
      <c r="B18" s="23">
        <v>100021</v>
      </c>
      <c r="C18" s="24">
        <v>5.9</v>
      </c>
      <c r="D18" s="24">
        <v>1.5</v>
      </c>
      <c r="E18" s="24">
        <v>79.099999999999994</v>
      </c>
      <c r="F18" s="24">
        <v>12.6</v>
      </c>
      <c r="G18" s="24">
        <v>0.8</v>
      </c>
      <c r="H18" s="24">
        <v>0.1</v>
      </c>
      <c r="I18" s="25">
        <v>3.3</v>
      </c>
      <c r="J18" s="25">
        <v>19.899999999999999</v>
      </c>
      <c r="K18" s="25">
        <v>65.5</v>
      </c>
      <c r="L18" s="25">
        <v>0.1</v>
      </c>
      <c r="M18" s="25">
        <v>5</v>
      </c>
      <c r="N18" s="25">
        <v>5.7</v>
      </c>
      <c r="O18" s="25">
        <v>0</v>
      </c>
      <c r="P18" s="25">
        <v>0.4</v>
      </c>
      <c r="Q18" s="25">
        <v>0</v>
      </c>
      <c r="R18" s="25">
        <v>0.1</v>
      </c>
    </row>
    <row r="19" spans="1:18" x14ac:dyDescent="0.25">
      <c r="A19" s="22" t="s">
        <v>23</v>
      </c>
      <c r="B19" s="23">
        <v>94155</v>
      </c>
      <c r="C19" s="24">
        <v>3.4</v>
      </c>
      <c r="D19" s="24">
        <v>1.2</v>
      </c>
      <c r="E19" s="24">
        <v>50.1</v>
      </c>
      <c r="F19" s="24">
        <v>18.100000000000001</v>
      </c>
      <c r="G19" s="24">
        <v>27.1</v>
      </c>
      <c r="H19" s="24">
        <v>0.1</v>
      </c>
      <c r="I19" s="25">
        <v>0.3</v>
      </c>
      <c r="J19" s="25">
        <v>29.1</v>
      </c>
      <c r="K19" s="25">
        <v>40.9</v>
      </c>
      <c r="L19" s="25">
        <v>0.1</v>
      </c>
      <c r="M19" s="25">
        <v>0.8</v>
      </c>
      <c r="N19" s="25">
        <v>1.1000000000000001</v>
      </c>
      <c r="O19" s="25">
        <v>0.1</v>
      </c>
      <c r="P19" s="25">
        <v>26.5</v>
      </c>
      <c r="Q19" s="25">
        <v>1</v>
      </c>
      <c r="R19" s="25">
        <v>0.1</v>
      </c>
    </row>
    <row r="20" spans="1:18" x14ac:dyDescent="0.25">
      <c r="A20" s="22" t="s">
        <v>24</v>
      </c>
      <c r="B20" s="23">
        <v>109205</v>
      </c>
      <c r="C20" s="24">
        <v>5.2</v>
      </c>
      <c r="D20" s="24">
        <v>1.4</v>
      </c>
      <c r="E20" s="24">
        <v>67.5</v>
      </c>
      <c r="F20" s="24">
        <v>20.2</v>
      </c>
      <c r="G20" s="24">
        <v>5.6</v>
      </c>
      <c r="H20" s="24">
        <v>0.2</v>
      </c>
      <c r="I20" s="25">
        <v>2.7</v>
      </c>
      <c r="J20" s="25">
        <v>25.5</v>
      </c>
      <c r="K20" s="25">
        <v>58.1</v>
      </c>
      <c r="L20" s="25">
        <v>0</v>
      </c>
      <c r="M20" s="25">
        <v>4.2</v>
      </c>
      <c r="N20" s="25">
        <v>3.8</v>
      </c>
      <c r="O20" s="25">
        <v>0.1</v>
      </c>
      <c r="P20" s="25">
        <v>4.7</v>
      </c>
      <c r="Q20" s="25">
        <v>0.7</v>
      </c>
      <c r="R20" s="25">
        <v>0.2</v>
      </c>
    </row>
    <row r="21" spans="1:18" x14ac:dyDescent="0.25">
      <c r="A21" s="22" t="s">
        <v>25</v>
      </c>
      <c r="B21" s="23">
        <v>30821</v>
      </c>
      <c r="C21" s="24">
        <v>7</v>
      </c>
      <c r="D21" s="24">
        <v>2.8</v>
      </c>
      <c r="E21" s="24">
        <v>66.7</v>
      </c>
      <c r="F21" s="24">
        <v>19.100000000000001</v>
      </c>
      <c r="G21" s="24">
        <v>1.8</v>
      </c>
      <c r="H21" s="24">
        <v>2.6</v>
      </c>
      <c r="I21" s="25">
        <v>2.1</v>
      </c>
      <c r="J21" s="25">
        <v>26.8</v>
      </c>
      <c r="K21" s="25">
        <v>57</v>
      </c>
      <c r="L21" s="25">
        <v>0</v>
      </c>
      <c r="M21" s="25">
        <v>6.2</v>
      </c>
      <c r="N21" s="25">
        <v>4</v>
      </c>
      <c r="O21" s="25">
        <v>0</v>
      </c>
      <c r="P21" s="25">
        <v>1.2</v>
      </c>
      <c r="Q21" s="25">
        <v>0</v>
      </c>
      <c r="R21" s="25">
        <v>2.6</v>
      </c>
    </row>
    <row r="22" spans="1:18" x14ac:dyDescent="0.25">
      <c r="A22" s="22" t="s">
        <v>26</v>
      </c>
      <c r="B22" s="23">
        <v>20864</v>
      </c>
      <c r="C22" s="24">
        <v>16.7</v>
      </c>
      <c r="D22" s="24">
        <v>2.2000000000000002</v>
      </c>
      <c r="E22" s="24">
        <v>70.400000000000006</v>
      </c>
      <c r="F22" s="24">
        <v>9.5</v>
      </c>
      <c r="G22" s="24">
        <v>1.2</v>
      </c>
      <c r="H22" s="24">
        <v>0.1</v>
      </c>
      <c r="I22" s="25">
        <v>1.8</v>
      </c>
      <c r="J22" s="25">
        <v>16.3</v>
      </c>
      <c r="K22" s="25">
        <v>58.4</v>
      </c>
      <c r="L22" s="25">
        <v>0.1</v>
      </c>
      <c r="M22" s="25">
        <v>18.5</v>
      </c>
      <c r="N22" s="25">
        <v>3.9</v>
      </c>
      <c r="O22" s="25">
        <v>0</v>
      </c>
      <c r="P22" s="25">
        <v>0.9</v>
      </c>
      <c r="Q22" s="25">
        <v>0</v>
      </c>
      <c r="R22" s="25">
        <v>0.1</v>
      </c>
    </row>
    <row r="23" spans="1:18" x14ac:dyDescent="0.25">
      <c r="A23" s="22" t="s">
        <v>27</v>
      </c>
      <c r="B23" s="23">
        <v>5102</v>
      </c>
      <c r="C23" s="24">
        <v>22.4</v>
      </c>
      <c r="D23" s="24">
        <v>1.6</v>
      </c>
      <c r="E23" s="24">
        <v>69</v>
      </c>
      <c r="F23" s="24">
        <v>6.6</v>
      </c>
      <c r="G23" s="24">
        <v>0.4</v>
      </c>
      <c r="H23" s="24">
        <v>0</v>
      </c>
      <c r="I23" s="25">
        <v>3</v>
      </c>
      <c r="J23" s="25">
        <v>2.6</v>
      </c>
      <c r="K23" s="25">
        <v>60.8</v>
      </c>
      <c r="L23" s="25">
        <v>0</v>
      </c>
      <c r="M23" s="25">
        <v>29.3</v>
      </c>
      <c r="N23" s="25">
        <v>3.8</v>
      </c>
      <c r="O23" s="25">
        <v>0.1</v>
      </c>
      <c r="P23" s="25">
        <v>0.4</v>
      </c>
      <c r="Q23" s="25">
        <v>0</v>
      </c>
      <c r="R23" s="25">
        <v>0</v>
      </c>
    </row>
    <row r="24" spans="1:18" x14ac:dyDescent="0.25">
      <c r="A24" s="22" t="s">
        <v>28</v>
      </c>
      <c r="B24" s="23">
        <v>179011</v>
      </c>
      <c r="C24" s="24">
        <v>7.9</v>
      </c>
      <c r="D24" s="24">
        <v>1.2</v>
      </c>
      <c r="E24" s="24">
        <v>73.599999999999994</v>
      </c>
      <c r="F24" s="24">
        <v>14.9</v>
      </c>
      <c r="G24" s="24">
        <v>2.2999999999999998</v>
      </c>
      <c r="H24" s="24">
        <v>0.1</v>
      </c>
      <c r="I24" s="25">
        <v>1.9</v>
      </c>
      <c r="J24" s="25">
        <v>17.7</v>
      </c>
      <c r="K24" s="25">
        <v>66.400000000000006</v>
      </c>
      <c r="L24" s="25">
        <v>0</v>
      </c>
      <c r="M24" s="25">
        <v>9.3000000000000007</v>
      </c>
      <c r="N24" s="25">
        <v>2.7</v>
      </c>
      <c r="O24" s="25">
        <v>0.1</v>
      </c>
      <c r="P24" s="25">
        <v>1.8</v>
      </c>
      <c r="Q24" s="25">
        <v>0.1</v>
      </c>
      <c r="R24" s="25">
        <v>0.1</v>
      </c>
    </row>
    <row r="25" spans="1:18" x14ac:dyDescent="0.25">
      <c r="A25" s="22" t="s">
        <v>29</v>
      </c>
      <c r="B25" s="23">
        <v>74411</v>
      </c>
      <c r="C25" s="24">
        <v>16.100000000000001</v>
      </c>
      <c r="D25" s="24">
        <v>4.0999999999999996</v>
      </c>
      <c r="E25" s="24">
        <v>66.3</v>
      </c>
      <c r="F25" s="24">
        <v>12.6</v>
      </c>
      <c r="G25" s="24">
        <v>0.8</v>
      </c>
      <c r="H25" s="24">
        <v>0.1</v>
      </c>
      <c r="I25" s="25">
        <v>4.0999999999999996</v>
      </c>
      <c r="J25" s="25">
        <v>7.8</v>
      </c>
      <c r="K25" s="25">
        <v>63.9</v>
      </c>
      <c r="L25" s="25">
        <v>0</v>
      </c>
      <c r="M25" s="25">
        <v>14.4</v>
      </c>
      <c r="N25" s="25">
        <v>9.1</v>
      </c>
      <c r="O25" s="25">
        <v>0.2</v>
      </c>
      <c r="P25" s="25">
        <v>0.3</v>
      </c>
      <c r="Q25" s="25">
        <v>0.1</v>
      </c>
      <c r="R25" s="25">
        <v>0.1</v>
      </c>
    </row>
    <row r="26" spans="1:18" x14ac:dyDescent="0.25">
      <c r="A26" s="22" t="s">
        <v>30</v>
      </c>
      <c r="B26" s="23">
        <v>218326</v>
      </c>
      <c r="C26" s="24">
        <v>7.1</v>
      </c>
      <c r="D26" s="24">
        <v>1.4</v>
      </c>
      <c r="E26" s="24">
        <v>69</v>
      </c>
      <c r="F26" s="24">
        <v>18.600000000000001</v>
      </c>
      <c r="G26" s="24">
        <v>3.9</v>
      </c>
      <c r="H26" s="24">
        <v>0</v>
      </c>
      <c r="I26" s="25">
        <v>4.9000000000000004</v>
      </c>
      <c r="J26" s="25">
        <v>16.3</v>
      </c>
      <c r="K26" s="25">
        <v>63.2</v>
      </c>
      <c r="L26" s="25">
        <v>0.1</v>
      </c>
      <c r="M26" s="25">
        <v>6.4</v>
      </c>
      <c r="N26" s="25">
        <v>5.5</v>
      </c>
      <c r="O26" s="25">
        <v>0</v>
      </c>
      <c r="P26" s="25">
        <v>3.4</v>
      </c>
      <c r="Q26" s="25">
        <v>0.1</v>
      </c>
      <c r="R26" s="25">
        <v>0</v>
      </c>
    </row>
    <row r="27" spans="1:18" x14ac:dyDescent="0.25">
      <c r="A27" s="22" t="s">
        <v>31</v>
      </c>
      <c r="B27" s="23">
        <v>88801</v>
      </c>
      <c r="C27" s="24">
        <v>7</v>
      </c>
      <c r="D27" s="24">
        <v>1.2</v>
      </c>
      <c r="E27" s="24">
        <v>76.3</v>
      </c>
      <c r="F27" s="24">
        <v>14.2</v>
      </c>
      <c r="G27" s="24">
        <v>1.3</v>
      </c>
      <c r="H27" s="24">
        <v>0.1</v>
      </c>
      <c r="I27" s="25">
        <v>2.1</v>
      </c>
      <c r="J27" s="25">
        <v>26.2</v>
      </c>
      <c r="K27" s="25">
        <v>58.1</v>
      </c>
      <c r="L27" s="25">
        <v>0</v>
      </c>
      <c r="M27" s="25">
        <v>9.5</v>
      </c>
      <c r="N27" s="25">
        <v>3.3</v>
      </c>
      <c r="O27" s="25">
        <v>0</v>
      </c>
      <c r="P27" s="25">
        <v>0.7</v>
      </c>
      <c r="Q27" s="25">
        <v>0</v>
      </c>
      <c r="R27" s="25">
        <v>0.1</v>
      </c>
    </row>
    <row r="28" spans="1:18" x14ac:dyDescent="0.25">
      <c r="A28" s="22" t="s">
        <v>32</v>
      </c>
      <c r="B28" s="23">
        <v>134179</v>
      </c>
      <c r="C28" s="24">
        <v>7.7</v>
      </c>
      <c r="D28" s="24">
        <v>9.4</v>
      </c>
      <c r="E28" s="24">
        <v>75.099999999999994</v>
      </c>
      <c r="F28" s="24">
        <v>5.0999999999999996</v>
      </c>
      <c r="G28" s="24">
        <v>2.5</v>
      </c>
      <c r="H28" s="24">
        <v>0.1</v>
      </c>
      <c r="I28" s="25">
        <v>1.5</v>
      </c>
      <c r="J28" s="25">
        <v>6.5</v>
      </c>
      <c r="K28" s="25">
        <v>66.8</v>
      </c>
      <c r="L28" s="25">
        <v>0</v>
      </c>
      <c r="M28" s="25">
        <v>2.2000000000000002</v>
      </c>
      <c r="N28" s="25">
        <v>21.3</v>
      </c>
      <c r="O28" s="25">
        <v>0.1</v>
      </c>
      <c r="P28" s="25">
        <v>1.4</v>
      </c>
      <c r="Q28" s="25">
        <v>0.1</v>
      </c>
      <c r="R28" s="25">
        <v>0.1</v>
      </c>
    </row>
    <row r="29" spans="1:18" x14ac:dyDescent="0.25">
      <c r="A29" s="22" t="s">
        <v>33</v>
      </c>
      <c r="B29" s="23">
        <v>269992</v>
      </c>
      <c r="C29" s="24">
        <v>3.9</v>
      </c>
      <c r="D29" s="24">
        <v>8.3000000000000007</v>
      </c>
      <c r="E29" s="24">
        <v>73.7</v>
      </c>
      <c r="F29" s="24">
        <v>10.3</v>
      </c>
      <c r="G29" s="24">
        <v>2.7</v>
      </c>
      <c r="H29" s="24">
        <v>1.1000000000000001</v>
      </c>
      <c r="I29" s="25">
        <v>0.9</v>
      </c>
      <c r="J29" s="25">
        <v>22.7</v>
      </c>
      <c r="K29" s="25">
        <v>62.5</v>
      </c>
      <c r="L29" s="25">
        <v>0</v>
      </c>
      <c r="M29" s="25">
        <v>2.7</v>
      </c>
      <c r="N29" s="25">
        <v>7.5</v>
      </c>
      <c r="O29" s="25">
        <v>0</v>
      </c>
      <c r="P29" s="25">
        <v>2.4</v>
      </c>
      <c r="Q29" s="25">
        <v>0.1</v>
      </c>
      <c r="R29" s="25">
        <v>1.1000000000000001</v>
      </c>
    </row>
    <row r="30" spans="1:18" x14ac:dyDescent="0.25">
      <c r="A30" s="22" t="s">
        <v>34</v>
      </c>
      <c r="B30" s="23">
        <v>101870</v>
      </c>
      <c r="C30" s="24">
        <v>9</v>
      </c>
      <c r="D30" s="24">
        <v>12.9</v>
      </c>
      <c r="E30" s="24">
        <v>70.599999999999994</v>
      </c>
      <c r="F30" s="24">
        <v>4.5999999999999996</v>
      </c>
      <c r="G30" s="24">
        <v>2.7</v>
      </c>
      <c r="H30" s="24">
        <v>0.3</v>
      </c>
      <c r="I30" s="25">
        <v>3.3</v>
      </c>
      <c r="J30" s="25">
        <v>17.399999999999999</v>
      </c>
      <c r="K30" s="25">
        <v>55.3</v>
      </c>
      <c r="L30" s="25">
        <v>0</v>
      </c>
      <c r="M30" s="25">
        <v>6.7</v>
      </c>
      <c r="N30" s="25">
        <v>14.7</v>
      </c>
      <c r="O30" s="25">
        <v>0.1</v>
      </c>
      <c r="P30" s="25">
        <v>2.1</v>
      </c>
      <c r="Q30" s="25">
        <v>0</v>
      </c>
      <c r="R30" s="25">
        <v>0.3</v>
      </c>
    </row>
    <row r="31" spans="1:18" x14ac:dyDescent="0.25">
      <c r="A31" s="22" t="s">
        <v>35</v>
      </c>
      <c r="B31" s="23">
        <v>72091</v>
      </c>
      <c r="C31" s="24">
        <v>5.0999999999999996</v>
      </c>
      <c r="D31" s="24">
        <v>5.5</v>
      </c>
      <c r="E31" s="24">
        <v>75.7</v>
      </c>
      <c r="F31" s="24">
        <v>8.5</v>
      </c>
      <c r="G31" s="24">
        <v>4.5999999999999996</v>
      </c>
      <c r="H31" s="24">
        <v>0.5</v>
      </c>
      <c r="I31" s="25">
        <v>0.5</v>
      </c>
      <c r="J31" s="25">
        <v>21</v>
      </c>
      <c r="K31" s="25">
        <v>69.2</v>
      </c>
      <c r="L31" s="25">
        <v>0</v>
      </c>
      <c r="M31" s="25">
        <v>2.6</v>
      </c>
      <c r="N31" s="25">
        <v>2.2999999999999998</v>
      </c>
      <c r="O31" s="25">
        <v>0</v>
      </c>
      <c r="P31" s="25">
        <v>3.9</v>
      </c>
      <c r="Q31" s="25">
        <v>0.1</v>
      </c>
      <c r="R31" s="25">
        <v>0.5</v>
      </c>
    </row>
    <row r="32" spans="1:18" x14ac:dyDescent="0.25">
      <c r="A32" s="22" t="s">
        <v>36</v>
      </c>
      <c r="B32" s="23">
        <v>177364</v>
      </c>
      <c r="C32" s="24">
        <v>0.6</v>
      </c>
      <c r="D32" s="24">
        <v>4.8</v>
      </c>
      <c r="E32" s="24">
        <v>57.5</v>
      </c>
      <c r="F32" s="24">
        <v>32.1</v>
      </c>
      <c r="G32" s="24">
        <v>3.7</v>
      </c>
      <c r="H32" s="24">
        <v>1.3</v>
      </c>
      <c r="I32" s="25">
        <v>0.5</v>
      </c>
      <c r="J32" s="25">
        <v>25.2</v>
      </c>
      <c r="K32" s="25">
        <v>68.599999999999994</v>
      </c>
      <c r="L32" s="25">
        <v>0</v>
      </c>
      <c r="M32" s="25">
        <v>0.2</v>
      </c>
      <c r="N32" s="25">
        <v>2.2999999999999998</v>
      </c>
      <c r="O32" s="25">
        <v>0</v>
      </c>
      <c r="P32" s="25">
        <v>1.5</v>
      </c>
      <c r="Q32" s="25">
        <v>0.2</v>
      </c>
      <c r="R32" s="25">
        <v>1.3</v>
      </c>
    </row>
    <row r="33" spans="1:18" x14ac:dyDescent="0.25">
      <c r="A33" s="32" t="s">
        <v>37</v>
      </c>
      <c r="B33" s="33">
        <v>26549</v>
      </c>
      <c r="C33" s="34">
        <v>5.6</v>
      </c>
      <c r="D33" s="34">
        <v>6.7</v>
      </c>
      <c r="E33" s="34">
        <v>83.1</v>
      </c>
      <c r="F33" s="34">
        <v>3.5</v>
      </c>
      <c r="G33" s="34">
        <v>1</v>
      </c>
      <c r="H33" s="34">
        <v>0.1</v>
      </c>
      <c r="I33" s="35">
        <v>2.5</v>
      </c>
      <c r="J33" s="35">
        <v>4</v>
      </c>
      <c r="K33" s="35">
        <v>75.400000000000006</v>
      </c>
      <c r="L33" s="35">
        <v>0</v>
      </c>
      <c r="M33" s="35">
        <v>9.6999999999999993</v>
      </c>
      <c r="N33" s="35">
        <v>7.8</v>
      </c>
      <c r="O33" s="35">
        <v>0</v>
      </c>
      <c r="P33" s="35">
        <v>0.5</v>
      </c>
      <c r="Q33" s="35">
        <v>0</v>
      </c>
      <c r="R33" s="25">
        <v>0.1</v>
      </c>
    </row>
    <row r="34" spans="1:18" x14ac:dyDescent="0.25">
      <c r="A34" s="12" t="s">
        <v>56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R34" s="28"/>
    </row>
    <row r="35" spans="1:18" ht="14.1" customHeight="1" x14ac:dyDescent="0.25">
      <c r="A35" s="12" t="s">
        <v>74</v>
      </c>
      <c r="B35" s="30"/>
      <c r="C35" s="30"/>
      <c r="D35" s="30"/>
      <c r="E35" s="30"/>
      <c r="F35" s="30"/>
      <c r="G35" s="30"/>
      <c r="H35" s="30"/>
      <c r="I35" s="30"/>
      <c r="J35" s="31"/>
      <c r="K35" s="30"/>
      <c r="L35" s="30"/>
    </row>
    <row r="36" spans="1:18" ht="14.1" customHeight="1" x14ac:dyDescent="0.25">
      <c r="A36" s="29" t="s">
        <v>55</v>
      </c>
      <c r="B36" s="30"/>
      <c r="C36" s="30"/>
      <c r="D36" s="30"/>
      <c r="E36" s="30"/>
      <c r="F36" s="30"/>
      <c r="G36" s="30"/>
      <c r="H36" s="30"/>
      <c r="I36" s="30"/>
      <c r="J36" s="31"/>
      <c r="K36" s="30"/>
      <c r="L36" s="30"/>
    </row>
    <row r="37" spans="1:18" ht="14.1" customHeight="1" x14ac:dyDescent="0.25">
      <c r="A37" s="29" t="s">
        <v>54</v>
      </c>
      <c r="B37" s="30"/>
      <c r="C37" s="30"/>
      <c r="D37" s="30"/>
      <c r="E37" s="30"/>
      <c r="F37" s="30"/>
      <c r="G37" s="30"/>
      <c r="H37" s="30"/>
      <c r="I37" s="30"/>
      <c r="J37" s="31"/>
      <c r="K37" s="30"/>
      <c r="L37" s="30"/>
    </row>
    <row r="38" spans="1:18" ht="14.1" customHeight="1" x14ac:dyDescent="0.25">
      <c r="A38" s="38" t="s">
        <v>66</v>
      </c>
      <c r="B38" s="30"/>
      <c r="C38" s="30"/>
      <c r="D38" s="30"/>
      <c r="E38" s="30"/>
      <c r="F38" s="30"/>
      <c r="G38" s="30"/>
      <c r="H38" s="30"/>
      <c r="I38" s="30"/>
      <c r="J38" s="31"/>
      <c r="K38" s="30"/>
      <c r="L38" s="30"/>
    </row>
    <row r="39" spans="1:18" x14ac:dyDescent="0.25">
      <c r="A39" s="29" t="s">
        <v>42</v>
      </c>
    </row>
    <row r="40" spans="1:18" x14ac:dyDescent="0.25">
      <c r="A40" s="29" t="s">
        <v>39</v>
      </c>
    </row>
    <row r="41" spans="1:18" x14ac:dyDescent="0.25">
      <c r="A41" s="29"/>
    </row>
    <row r="42" spans="1:18" x14ac:dyDescent="0.25">
      <c r="A42" s="29" t="s">
        <v>40</v>
      </c>
    </row>
  </sheetData>
  <mergeCells count="4">
    <mergeCell ref="B3:R3"/>
    <mergeCell ref="B4:B6"/>
    <mergeCell ref="I4:R4"/>
    <mergeCell ref="C4:H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3"/>
  <sheetViews>
    <sheetView workbookViewId="0"/>
  </sheetViews>
  <sheetFormatPr baseColWidth="10" defaultColWidth="10.59765625" defaultRowHeight="13.8" x14ac:dyDescent="0.25"/>
  <cols>
    <col min="1" max="1" width="11.8984375" style="15" customWidth="1"/>
    <col min="2" max="2" width="11" style="15" customWidth="1"/>
    <col min="3" max="18" width="9.59765625" style="15" customWidth="1"/>
    <col min="19" max="16384" width="10.59765625" style="15"/>
  </cols>
  <sheetData>
    <row r="1" spans="1:19" x14ac:dyDescent="0.25">
      <c r="A1" s="13" t="s">
        <v>65</v>
      </c>
      <c r="B1" s="14"/>
      <c r="C1" s="14"/>
      <c r="D1" s="14"/>
      <c r="E1" s="14"/>
      <c r="F1" s="14"/>
      <c r="G1" s="14"/>
      <c r="H1" s="14"/>
      <c r="I1" s="14"/>
      <c r="J1" s="14"/>
      <c r="K1" s="14"/>
      <c r="R1" s="16" t="s">
        <v>67</v>
      </c>
    </row>
    <row r="2" spans="1:19" x14ac:dyDescent="0.25">
      <c r="A2" s="17">
        <v>2000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9" x14ac:dyDescent="0.25">
      <c r="A3" s="2"/>
      <c r="B3" s="72" t="s">
        <v>53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19" x14ac:dyDescent="0.25">
      <c r="A4" s="3"/>
      <c r="B4" s="73" t="s">
        <v>10</v>
      </c>
      <c r="C4" s="77" t="s">
        <v>62</v>
      </c>
      <c r="D4" s="72"/>
      <c r="E4" s="72"/>
      <c r="F4" s="72"/>
      <c r="G4" s="72"/>
      <c r="H4" s="72"/>
      <c r="I4" s="77" t="s">
        <v>63</v>
      </c>
      <c r="J4" s="72"/>
      <c r="K4" s="72"/>
      <c r="L4" s="72"/>
      <c r="M4" s="72"/>
      <c r="N4" s="72"/>
      <c r="O4" s="72"/>
      <c r="P4" s="72"/>
      <c r="Q4" s="72"/>
      <c r="R4" s="72"/>
    </row>
    <row r="5" spans="1:19" ht="48.75" customHeight="1" x14ac:dyDescent="0.25">
      <c r="A5" s="3"/>
      <c r="B5" s="74"/>
      <c r="C5" s="9" t="s">
        <v>3</v>
      </c>
      <c r="D5" s="9" t="s">
        <v>57</v>
      </c>
      <c r="E5" s="9" t="s">
        <v>58</v>
      </c>
      <c r="F5" s="9" t="s">
        <v>59</v>
      </c>
      <c r="G5" s="10" t="s">
        <v>60</v>
      </c>
      <c r="H5" s="11" t="s">
        <v>69</v>
      </c>
      <c r="I5" s="1" t="s">
        <v>68</v>
      </c>
      <c r="J5" s="1" t="s">
        <v>6</v>
      </c>
      <c r="K5" s="1" t="s">
        <v>7</v>
      </c>
      <c r="L5" s="1" t="s">
        <v>61</v>
      </c>
      <c r="M5" s="1" t="s">
        <v>8</v>
      </c>
      <c r="N5" s="1" t="s">
        <v>9</v>
      </c>
      <c r="O5" s="1" t="s">
        <v>72</v>
      </c>
      <c r="P5" s="1" t="s">
        <v>73</v>
      </c>
      <c r="Q5" s="11" t="s">
        <v>70</v>
      </c>
      <c r="R5" s="9" t="s">
        <v>71</v>
      </c>
      <c r="S5" s="36"/>
    </row>
    <row r="6" spans="1:19" x14ac:dyDescent="0.25">
      <c r="A6" s="4"/>
      <c r="B6" s="75"/>
      <c r="C6" s="5" t="s">
        <v>41</v>
      </c>
      <c r="D6" s="5" t="s">
        <v>41</v>
      </c>
      <c r="E6" s="5" t="s">
        <v>41</v>
      </c>
      <c r="F6" s="5" t="s">
        <v>41</v>
      </c>
      <c r="G6" s="5" t="s">
        <v>41</v>
      </c>
      <c r="H6" s="5" t="s">
        <v>41</v>
      </c>
      <c r="I6" s="5" t="s">
        <v>41</v>
      </c>
      <c r="J6" s="5" t="s">
        <v>41</v>
      </c>
      <c r="K6" s="5" t="s">
        <v>41</v>
      </c>
      <c r="L6" s="5" t="s">
        <v>41</v>
      </c>
      <c r="M6" s="5" t="s">
        <v>41</v>
      </c>
      <c r="N6" s="5" t="s">
        <v>41</v>
      </c>
      <c r="O6" s="5" t="s">
        <v>41</v>
      </c>
      <c r="P6" s="5" t="s">
        <v>41</v>
      </c>
      <c r="Q6" s="5" t="s">
        <v>41</v>
      </c>
      <c r="R6" s="6" t="s">
        <v>41</v>
      </c>
    </row>
    <row r="7" spans="1:19" x14ac:dyDescent="0.25">
      <c r="A7" s="18" t="s">
        <v>11</v>
      </c>
      <c r="B7" s="19">
        <v>3027829</v>
      </c>
      <c r="C7" s="20">
        <v>6</v>
      </c>
      <c r="D7" s="20">
        <v>3.4</v>
      </c>
      <c r="E7" s="20">
        <v>67.900000000000006</v>
      </c>
      <c r="F7" s="20">
        <v>19</v>
      </c>
      <c r="G7" s="20">
        <v>3.4</v>
      </c>
      <c r="H7" s="20">
        <v>0.3</v>
      </c>
      <c r="I7" s="21">
        <v>2.6</v>
      </c>
      <c r="J7" s="21">
        <v>18.600000000000001</v>
      </c>
      <c r="K7" s="21">
        <v>63.4</v>
      </c>
      <c r="L7" s="21">
        <v>0</v>
      </c>
      <c r="M7" s="21">
        <v>6.4</v>
      </c>
      <c r="N7" s="21">
        <v>5.7</v>
      </c>
      <c r="O7" s="21">
        <v>0</v>
      </c>
      <c r="P7" s="21">
        <v>2.8</v>
      </c>
      <c r="Q7" s="21">
        <v>0.2</v>
      </c>
      <c r="R7" s="21">
        <v>0.3</v>
      </c>
    </row>
    <row r="8" spans="1:19" x14ac:dyDescent="0.25">
      <c r="A8" s="22" t="s">
        <v>12</v>
      </c>
      <c r="B8" s="23">
        <v>181801</v>
      </c>
      <c r="C8" s="24">
        <v>1.9</v>
      </c>
      <c r="D8" s="24">
        <v>0.4</v>
      </c>
      <c r="E8" s="24">
        <v>53.3</v>
      </c>
      <c r="F8" s="24">
        <v>35.9</v>
      </c>
      <c r="G8" s="24">
        <v>8.4</v>
      </c>
      <c r="H8" s="24">
        <v>0.1</v>
      </c>
      <c r="I8" s="25">
        <v>0.4</v>
      </c>
      <c r="J8" s="25">
        <v>35.5</v>
      </c>
      <c r="K8" s="25">
        <v>55.1</v>
      </c>
      <c r="L8" s="25">
        <v>0.1</v>
      </c>
      <c r="M8" s="25">
        <v>0.5</v>
      </c>
      <c r="N8" s="25">
        <v>0.4</v>
      </c>
      <c r="O8" s="25">
        <v>0</v>
      </c>
      <c r="P8" s="25">
        <v>7.9</v>
      </c>
      <c r="Q8" s="25">
        <v>0</v>
      </c>
      <c r="R8" s="25">
        <v>0.1</v>
      </c>
    </row>
    <row r="9" spans="1:19" x14ac:dyDescent="0.25">
      <c r="A9" s="22" t="s">
        <v>36</v>
      </c>
      <c r="B9" s="23">
        <v>85330</v>
      </c>
      <c r="C9" s="24">
        <v>0.3</v>
      </c>
      <c r="D9" s="24">
        <v>2.2999999999999998</v>
      </c>
      <c r="E9" s="24">
        <v>67.400000000000006</v>
      </c>
      <c r="F9" s="24">
        <v>26.1</v>
      </c>
      <c r="G9" s="24">
        <v>2.5</v>
      </c>
      <c r="H9" s="24">
        <v>1.5</v>
      </c>
      <c r="I9" s="25">
        <v>0.6</v>
      </c>
      <c r="J9" s="25">
        <v>24.3</v>
      </c>
      <c r="K9" s="25">
        <v>71.400000000000006</v>
      </c>
      <c r="L9" s="25">
        <v>0</v>
      </c>
      <c r="M9" s="25">
        <v>0.1</v>
      </c>
      <c r="N9" s="25">
        <v>1.3</v>
      </c>
      <c r="O9" s="25">
        <v>0</v>
      </c>
      <c r="P9" s="25">
        <v>0.6</v>
      </c>
      <c r="Q9" s="25">
        <v>0.3</v>
      </c>
      <c r="R9" s="25">
        <v>1.5</v>
      </c>
    </row>
    <row r="10" spans="1:19" x14ac:dyDescent="0.25">
      <c r="A10" s="22" t="s">
        <v>43</v>
      </c>
      <c r="B10" s="23">
        <v>84675</v>
      </c>
      <c r="C10" s="24">
        <v>3.5</v>
      </c>
      <c r="D10" s="24">
        <v>1.2</v>
      </c>
      <c r="E10" s="24">
        <v>49.6</v>
      </c>
      <c r="F10" s="24">
        <v>17.2</v>
      </c>
      <c r="G10" s="24">
        <v>28.4</v>
      </c>
      <c r="H10" s="24">
        <v>0.1</v>
      </c>
      <c r="I10" s="25">
        <v>0.2</v>
      </c>
      <c r="J10" s="25">
        <v>27.8</v>
      </c>
      <c r="K10" s="25">
        <v>40.9</v>
      </c>
      <c r="L10" s="25">
        <v>0.1</v>
      </c>
      <c r="M10" s="25">
        <v>0.8</v>
      </c>
      <c r="N10" s="25">
        <v>1.1000000000000001</v>
      </c>
      <c r="O10" s="25">
        <v>0</v>
      </c>
      <c r="P10" s="25">
        <v>27.8</v>
      </c>
      <c r="Q10" s="25">
        <v>1.2</v>
      </c>
      <c r="R10" s="25">
        <v>0.1</v>
      </c>
    </row>
    <row r="11" spans="1:19" x14ac:dyDescent="0.25">
      <c r="A11" s="22" t="s">
        <v>13</v>
      </c>
      <c r="B11" s="23">
        <v>65538</v>
      </c>
      <c r="C11" s="24">
        <v>2.8</v>
      </c>
      <c r="D11" s="24">
        <v>1.9</v>
      </c>
      <c r="E11" s="24">
        <v>67.099999999999994</v>
      </c>
      <c r="F11" s="24">
        <v>23.4</v>
      </c>
      <c r="G11" s="24">
        <v>4.4000000000000004</v>
      </c>
      <c r="H11" s="24">
        <v>0.3</v>
      </c>
      <c r="I11" s="25">
        <v>0.2</v>
      </c>
      <c r="J11" s="25">
        <v>30.1</v>
      </c>
      <c r="K11" s="25">
        <v>62.9</v>
      </c>
      <c r="L11" s="25">
        <v>0</v>
      </c>
      <c r="M11" s="25">
        <v>0.8</v>
      </c>
      <c r="N11" s="25">
        <v>1.8</v>
      </c>
      <c r="O11" s="25">
        <v>0</v>
      </c>
      <c r="P11" s="25">
        <v>3.6</v>
      </c>
      <c r="Q11" s="25">
        <v>0.3</v>
      </c>
      <c r="R11" s="25">
        <v>0.3</v>
      </c>
    </row>
    <row r="12" spans="1:19" x14ac:dyDescent="0.25">
      <c r="A12" s="22" t="s">
        <v>44</v>
      </c>
      <c r="B12" s="23">
        <v>61056</v>
      </c>
      <c r="C12" s="24">
        <v>0.7</v>
      </c>
      <c r="D12" s="24">
        <v>1.7</v>
      </c>
      <c r="E12" s="24">
        <v>73.7</v>
      </c>
      <c r="F12" s="24">
        <v>14.5</v>
      </c>
      <c r="G12" s="24">
        <v>8.1</v>
      </c>
      <c r="H12" s="24">
        <v>1.3</v>
      </c>
      <c r="I12" s="25">
        <v>0.1</v>
      </c>
      <c r="J12" s="25">
        <v>22.2</v>
      </c>
      <c r="K12" s="25">
        <v>67.3</v>
      </c>
      <c r="L12" s="25">
        <v>0</v>
      </c>
      <c r="M12" s="25">
        <v>0.1</v>
      </c>
      <c r="N12" s="25">
        <v>0.9</v>
      </c>
      <c r="O12" s="25">
        <v>0</v>
      </c>
      <c r="P12" s="25">
        <v>7.9</v>
      </c>
      <c r="Q12" s="25">
        <v>0.1</v>
      </c>
      <c r="R12" s="25">
        <v>1.3</v>
      </c>
    </row>
    <row r="13" spans="1:19" x14ac:dyDescent="0.25">
      <c r="A13" s="22" t="s">
        <v>45</v>
      </c>
      <c r="B13" s="23">
        <v>40747</v>
      </c>
      <c r="C13" s="24">
        <v>3.3</v>
      </c>
      <c r="D13" s="24">
        <v>0.7</v>
      </c>
      <c r="E13" s="24">
        <v>57.1</v>
      </c>
      <c r="F13" s="24">
        <v>37</v>
      </c>
      <c r="G13" s="24">
        <v>1.8</v>
      </c>
      <c r="H13" s="24">
        <v>0.1</v>
      </c>
      <c r="I13" s="25">
        <v>1.6</v>
      </c>
      <c r="J13" s="25">
        <v>28</v>
      </c>
      <c r="K13" s="25">
        <v>65.5</v>
      </c>
      <c r="L13" s="25">
        <v>0</v>
      </c>
      <c r="M13" s="25">
        <v>2.1</v>
      </c>
      <c r="N13" s="25">
        <v>1.1000000000000001</v>
      </c>
      <c r="O13" s="25">
        <v>0</v>
      </c>
      <c r="P13" s="25">
        <v>1.5</v>
      </c>
      <c r="Q13" s="25">
        <v>0.1</v>
      </c>
      <c r="R13" s="25">
        <v>0.1</v>
      </c>
    </row>
    <row r="14" spans="1:19" x14ac:dyDescent="0.25">
      <c r="A14" s="22" t="s">
        <v>46</v>
      </c>
      <c r="B14" s="23">
        <v>34216</v>
      </c>
      <c r="C14" s="24">
        <v>2.8</v>
      </c>
      <c r="D14" s="24">
        <v>0.8</v>
      </c>
      <c r="E14" s="24">
        <v>66.400000000000006</v>
      </c>
      <c r="F14" s="24">
        <v>24.4</v>
      </c>
      <c r="G14" s="24">
        <v>5.5</v>
      </c>
      <c r="H14" s="24">
        <v>0.1</v>
      </c>
      <c r="I14" s="25">
        <v>0.5</v>
      </c>
      <c r="J14" s="25">
        <v>21.1</v>
      </c>
      <c r="K14" s="25">
        <v>71</v>
      </c>
      <c r="L14" s="25">
        <v>0</v>
      </c>
      <c r="M14" s="25">
        <v>1</v>
      </c>
      <c r="N14" s="25">
        <v>1.1000000000000001</v>
      </c>
      <c r="O14" s="25">
        <v>0</v>
      </c>
      <c r="P14" s="25">
        <v>5.0999999999999996</v>
      </c>
      <c r="Q14" s="25">
        <v>0.1</v>
      </c>
      <c r="R14" s="25">
        <v>0.1</v>
      </c>
    </row>
    <row r="15" spans="1:19" x14ac:dyDescent="0.25">
      <c r="A15" s="22" t="s">
        <v>14</v>
      </c>
      <c r="B15" s="23">
        <v>29688</v>
      </c>
      <c r="C15" s="24">
        <v>2.7</v>
      </c>
      <c r="D15" s="24">
        <v>1.2</v>
      </c>
      <c r="E15" s="24">
        <v>64.900000000000006</v>
      </c>
      <c r="F15" s="24">
        <v>30</v>
      </c>
      <c r="G15" s="24">
        <v>1.1000000000000001</v>
      </c>
      <c r="H15" s="24">
        <v>0.1</v>
      </c>
      <c r="I15" s="25">
        <v>0.5</v>
      </c>
      <c r="J15" s="25">
        <v>41.5</v>
      </c>
      <c r="K15" s="25">
        <v>56</v>
      </c>
      <c r="L15" s="25">
        <v>0</v>
      </c>
      <c r="M15" s="25">
        <v>0.4</v>
      </c>
      <c r="N15" s="25">
        <v>0.6</v>
      </c>
      <c r="O15" s="25">
        <v>0</v>
      </c>
      <c r="P15" s="25">
        <v>0.6</v>
      </c>
      <c r="Q15" s="25">
        <v>0.3</v>
      </c>
      <c r="R15" s="25">
        <v>0.1</v>
      </c>
    </row>
    <row r="16" spans="1:19" x14ac:dyDescent="0.25">
      <c r="A16" s="22" t="s">
        <v>47</v>
      </c>
      <c r="B16" s="23">
        <v>13342</v>
      </c>
      <c r="C16" s="24">
        <v>1.3</v>
      </c>
      <c r="D16" s="24">
        <v>4.4000000000000004</v>
      </c>
      <c r="E16" s="24">
        <v>82.3</v>
      </c>
      <c r="F16" s="24">
        <v>8.9</v>
      </c>
      <c r="G16" s="24">
        <v>3</v>
      </c>
      <c r="H16" s="24">
        <v>0</v>
      </c>
      <c r="I16" s="25">
        <v>0.6</v>
      </c>
      <c r="J16" s="25">
        <v>15.2</v>
      </c>
      <c r="K16" s="25">
        <v>73.900000000000006</v>
      </c>
      <c r="L16" s="25">
        <v>0</v>
      </c>
      <c r="M16" s="25">
        <v>1.7</v>
      </c>
      <c r="N16" s="25">
        <v>7.3</v>
      </c>
      <c r="O16" s="25">
        <v>0</v>
      </c>
      <c r="P16" s="25">
        <v>1.3</v>
      </c>
      <c r="Q16" s="25">
        <v>0</v>
      </c>
      <c r="R16" s="25">
        <v>0</v>
      </c>
    </row>
    <row r="17" spans="1:18" x14ac:dyDescent="0.25">
      <c r="A17" s="22" t="s">
        <v>48</v>
      </c>
      <c r="B17" s="23">
        <v>23367</v>
      </c>
      <c r="C17" s="24">
        <v>2.6</v>
      </c>
      <c r="D17" s="24">
        <v>4.5</v>
      </c>
      <c r="E17" s="24">
        <v>66.900000000000006</v>
      </c>
      <c r="F17" s="24">
        <v>24.6</v>
      </c>
      <c r="G17" s="24">
        <v>1.3</v>
      </c>
      <c r="H17" s="24">
        <v>0.1</v>
      </c>
      <c r="I17" s="25">
        <v>0.6</v>
      </c>
      <c r="J17" s="25">
        <v>37.799999999999997</v>
      </c>
      <c r="K17" s="25">
        <v>58.5</v>
      </c>
      <c r="L17" s="25">
        <v>0</v>
      </c>
      <c r="M17" s="25">
        <v>0.6</v>
      </c>
      <c r="N17" s="25">
        <v>1.9</v>
      </c>
      <c r="O17" s="25">
        <v>0</v>
      </c>
      <c r="P17" s="25">
        <v>0.6</v>
      </c>
      <c r="Q17" s="25">
        <v>0</v>
      </c>
      <c r="R17" s="25">
        <v>0.1</v>
      </c>
    </row>
    <row r="18" spans="1:18" x14ac:dyDescent="0.25">
      <c r="A18" s="22" t="s">
        <v>49</v>
      </c>
      <c r="B18" s="23">
        <v>18153</v>
      </c>
      <c r="C18" s="24">
        <v>3.8</v>
      </c>
      <c r="D18" s="24">
        <v>1.8</v>
      </c>
      <c r="E18" s="24">
        <v>62.1</v>
      </c>
      <c r="F18" s="24">
        <v>32</v>
      </c>
      <c r="G18" s="24">
        <v>0.3</v>
      </c>
      <c r="H18" s="24">
        <v>0.1</v>
      </c>
      <c r="I18" s="25">
        <v>1.9</v>
      </c>
      <c r="J18" s="25">
        <v>24.9</v>
      </c>
      <c r="K18" s="25">
        <v>68.5</v>
      </c>
      <c r="L18" s="25">
        <v>0</v>
      </c>
      <c r="M18" s="25">
        <v>1.5</v>
      </c>
      <c r="N18" s="25">
        <v>2.9</v>
      </c>
      <c r="O18" s="25">
        <v>0</v>
      </c>
      <c r="P18" s="25">
        <v>0</v>
      </c>
      <c r="Q18" s="25">
        <v>0</v>
      </c>
      <c r="R18" s="25">
        <v>0.1</v>
      </c>
    </row>
    <row r="19" spans="1:18" x14ac:dyDescent="0.25">
      <c r="A19" s="22" t="s">
        <v>50</v>
      </c>
      <c r="B19" s="23">
        <v>16833</v>
      </c>
      <c r="C19" s="24">
        <v>4.2</v>
      </c>
      <c r="D19" s="24">
        <v>5.2</v>
      </c>
      <c r="E19" s="24">
        <v>67.099999999999994</v>
      </c>
      <c r="F19" s="24">
        <v>11.3</v>
      </c>
      <c r="G19" s="24">
        <v>10.4</v>
      </c>
      <c r="H19" s="24">
        <v>1.8</v>
      </c>
      <c r="I19" s="25">
        <v>0.4</v>
      </c>
      <c r="J19" s="25">
        <v>16.3</v>
      </c>
      <c r="K19" s="25">
        <v>66.400000000000006</v>
      </c>
      <c r="L19" s="25">
        <v>0</v>
      </c>
      <c r="M19" s="25">
        <v>1.3</v>
      </c>
      <c r="N19" s="25">
        <v>3.6</v>
      </c>
      <c r="O19" s="25">
        <v>0</v>
      </c>
      <c r="P19" s="25">
        <v>10.199999999999999</v>
      </c>
      <c r="Q19" s="25">
        <v>0</v>
      </c>
      <c r="R19" s="25">
        <v>1.8</v>
      </c>
    </row>
    <row r="20" spans="1:18" x14ac:dyDescent="0.25">
      <c r="A20" s="22" t="s">
        <v>51</v>
      </c>
      <c r="B20" s="23">
        <v>16917</v>
      </c>
      <c r="C20" s="24">
        <v>2.8</v>
      </c>
      <c r="D20" s="24">
        <v>1</v>
      </c>
      <c r="E20" s="24">
        <v>66.400000000000006</v>
      </c>
      <c r="F20" s="24">
        <v>28.5</v>
      </c>
      <c r="G20" s="24">
        <v>0.8</v>
      </c>
      <c r="H20" s="24">
        <v>0.4</v>
      </c>
      <c r="I20" s="25">
        <v>2</v>
      </c>
      <c r="J20" s="25">
        <v>14.4</v>
      </c>
      <c r="K20" s="25">
        <v>73.099999999999994</v>
      </c>
      <c r="L20" s="25">
        <v>0</v>
      </c>
      <c r="M20" s="25">
        <v>3.5</v>
      </c>
      <c r="N20" s="25">
        <v>5.7</v>
      </c>
      <c r="O20" s="25">
        <v>0</v>
      </c>
      <c r="P20" s="25">
        <v>0.7</v>
      </c>
      <c r="Q20" s="25">
        <v>0.3</v>
      </c>
      <c r="R20" s="25">
        <v>0.4</v>
      </c>
    </row>
    <row r="21" spans="1:18" x14ac:dyDescent="0.25">
      <c r="A21" s="22" t="s">
        <v>25</v>
      </c>
      <c r="B21" s="23">
        <v>14791</v>
      </c>
      <c r="C21" s="24">
        <v>4.0999999999999996</v>
      </c>
      <c r="D21" s="24">
        <v>3.4</v>
      </c>
      <c r="E21" s="24">
        <v>61.9</v>
      </c>
      <c r="F21" s="24">
        <v>25.5</v>
      </c>
      <c r="G21" s="24">
        <v>0.6</v>
      </c>
      <c r="H21" s="24">
        <v>4.4000000000000004</v>
      </c>
      <c r="I21" s="25">
        <v>0.3</v>
      </c>
      <c r="J21" s="25">
        <v>41.1</v>
      </c>
      <c r="K21" s="25">
        <v>50.4</v>
      </c>
      <c r="L21" s="25">
        <v>0</v>
      </c>
      <c r="M21" s="25">
        <v>1</v>
      </c>
      <c r="N21" s="25">
        <v>2.2999999999999998</v>
      </c>
      <c r="O21" s="25">
        <v>0</v>
      </c>
      <c r="P21" s="25">
        <v>0.3</v>
      </c>
      <c r="Q21" s="25">
        <v>0</v>
      </c>
      <c r="R21" s="25">
        <v>4.4000000000000004</v>
      </c>
    </row>
    <row r="22" spans="1:18" x14ac:dyDescent="0.25">
      <c r="A22" s="22" t="s">
        <v>21</v>
      </c>
      <c r="B22" s="23">
        <v>15409</v>
      </c>
      <c r="C22" s="24">
        <v>1.5</v>
      </c>
      <c r="D22" s="24">
        <v>3.1</v>
      </c>
      <c r="E22" s="24">
        <v>74.5</v>
      </c>
      <c r="F22" s="24">
        <v>19.3</v>
      </c>
      <c r="G22" s="24">
        <v>0.5</v>
      </c>
      <c r="H22" s="24">
        <v>1.2</v>
      </c>
      <c r="I22" s="25">
        <v>0.7</v>
      </c>
      <c r="J22" s="25">
        <v>24.4</v>
      </c>
      <c r="K22" s="25">
        <v>69</v>
      </c>
      <c r="L22" s="25">
        <v>0</v>
      </c>
      <c r="M22" s="25">
        <v>0.4</v>
      </c>
      <c r="N22" s="25">
        <v>3.5</v>
      </c>
      <c r="O22" s="25">
        <v>0</v>
      </c>
      <c r="P22" s="25">
        <v>0.2</v>
      </c>
      <c r="Q22" s="25">
        <v>0.7</v>
      </c>
      <c r="R22" s="25">
        <v>1.2</v>
      </c>
    </row>
    <row r="23" spans="1:18" x14ac:dyDescent="0.25">
      <c r="A23" s="22" t="s">
        <v>35</v>
      </c>
      <c r="B23" s="23">
        <v>15447</v>
      </c>
      <c r="C23" s="24">
        <v>5.8</v>
      </c>
      <c r="D23" s="24">
        <v>3.4</v>
      </c>
      <c r="E23" s="24">
        <v>74.900000000000006</v>
      </c>
      <c r="F23" s="24">
        <v>12.4</v>
      </c>
      <c r="G23" s="24">
        <v>3.5</v>
      </c>
      <c r="H23" s="24">
        <v>0</v>
      </c>
      <c r="I23" s="25">
        <v>0</v>
      </c>
      <c r="J23" s="25">
        <v>27.8</v>
      </c>
      <c r="K23" s="25">
        <v>68.900000000000006</v>
      </c>
      <c r="L23" s="25">
        <v>0</v>
      </c>
      <c r="M23" s="25">
        <v>0.3</v>
      </c>
      <c r="N23" s="25">
        <v>0.5</v>
      </c>
      <c r="O23" s="25">
        <v>0</v>
      </c>
      <c r="P23" s="25">
        <v>2.2000000000000002</v>
      </c>
      <c r="Q23" s="25">
        <v>0.1</v>
      </c>
      <c r="R23" s="25">
        <v>0</v>
      </c>
    </row>
    <row r="24" spans="1:18" x14ac:dyDescent="0.25">
      <c r="A24" s="22" t="s">
        <v>52</v>
      </c>
      <c r="B24" s="23">
        <v>14955</v>
      </c>
      <c r="C24" s="24">
        <v>2.5</v>
      </c>
      <c r="D24" s="24">
        <v>1</v>
      </c>
      <c r="E24" s="24">
        <v>69.900000000000006</v>
      </c>
      <c r="F24" s="24">
        <v>24.5</v>
      </c>
      <c r="G24" s="24">
        <v>1.9</v>
      </c>
      <c r="H24" s="24">
        <v>0</v>
      </c>
      <c r="I24" s="25">
        <v>1.2</v>
      </c>
      <c r="J24" s="25">
        <v>34.200000000000003</v>
      </c>
      <c r="K24" s="25">
        <v>60.8</v>
      </c>
      <c r="L24" s="25">
        <v>0.1</v>
      </c>
      <c r="M24" s="25">
        <v>1.7</v>
      </c>
      <c r="N24" s="25">
        <v>1.4</v>
      </c>
      <c r="O24" s="25">
        <v>0</v>
      </c>
      <c r="P24" s="25">
        <v>0.6</v>
      </c>
      <c r="Q24" s="25">
        <v>0</v>
      </c>
      <c r="R24" s="25">
        <v>0</v>
      </c>
    </row>
    <row r="25" spans="1:18" x14ac:dyDescent="0.25">
      <c r="A25" s="26" t="s">
        <v>56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8"/>
      <c r="N25" s="28"/>
      <c r="O25" s="28"/>
      <c r="P25" s="28"/>
      <c r="Q25" s="28"/>
      <c r="R25" s="28"/>
    </row>
    <row r="26" spans="1:18" ht="14.1" customHeight="1" x14ac:dyDescent="0.25">
      <c r="A26" s="12" t="s">
        <v>74</v>
      </c>
      <c r="B26" s="30"/>
      <c r="C26" s="30"/>
      <c r="D26" s="30"/>
      <c r="E26" s="30"/>
      <c r="F26" s="30"/>
      <c r="G26" s="30"/>
      <c r="H26" s="30"/>
      <c r="I26" s="30"/>
      <c r="J26" s="31"/>
      <c r="K26" s="30"/>
      <c r="L26" s="30"/>
    </row>
    <row r="27" spans="1:18" ht="14.1" customHeight="1" x14ac:dyDescent="0.25">
      <c r="A27" s="29" t="s">
        <v>55</v>
      </c>
      <c r="B27" s="30"/>
      <c r="C27" s="30"/>
      <c r="D27" s="30"/>
      <c r="E27" s="30"/>
      <c r="F27" s="30"/>
      <c r="G27" s="30"/>
      <c r="H27" s="30"/>
      <c r="I27" s="30"/>
      <c r="J27" s="31"/>
      <c r="K27" s="30"/>
      <c r="L27" s="30"/>
    </row>
    <row r="28" spans="1:18" ht="14.1" customHeight="1" x14ac:dyDescent="0.25">
      <c r="A28" s="29" t="s">
        <v>54</v>
      </c>
      <c r="B28" s="30"/>
      <c r="C28" s="30"/>
      <c r="D28" s="30"/>
      <c r="E28" s="30"/>
      <c r="F28" s="30"/>
      <c r="G28" s="30"/>
      <c r="H28" s="30"/>
      <c r="I28" s="30"/>
      <c r="J28" s="31"/>
      <c r="K28" s="30"/>
      <c r="L28" s="30"/>
    </row>
    <row r="29" spans="1:18" ht="14.1" customHeight="1" x14ac:dyDescent="0.2">
      <c r="A29" s="37" t="s">
        <v>66</v>
      </c>
      <c r="B29" s="30"/>
      <c r="C29" s="30"/>
      <c r="D29" s="30"/>
      <c r="E29" s="30"/>
      <c r="F29" s="30"/>
      <c r="G29" s="30"/>
      <c r="H29" s="30"/>
      <c r="I29" s="30"/>
      <c r="J29" s="31"/>
      <c r="K29" s="30"/>
      <c r="L29" s="30"/>
    </row>
    <row r="30" spans="1:18" x14ac:dyDescent="0.25">
      <c r="A30" s="29" t="s">
        <v>42</v>
      </c>
    </row>
    <row r="31" spans="1:18" x14ac:dyDescent="0.25">
      <c r="A31" s="29" t="s">
        <v>39</v>
      </c>
    </row>
    <row r="32" spans="1:18" x14ac:dyDescent="0.25">
      <c r="A32" s="29"/>
    </row>
    <row r="33" spans="1:1" x14ac:dyDescent="0.25">
      <c r="A33" s="29" t="s">
        <v>40</v>
      </c>
    </row>
  </sheetData>
  <mergeCells count="4">
    <mergeCell ref="B3:R3"/>
    <mergeCell ref="B4:B6"/>
    <mergeCell ref="C4:H4"/>
    <mergeCell ref="I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3</vt:i4>
      </vt:variant>
    </vt:vector>
  </HeadingPairs>
  <TitlesOfParts>
    <vt:vector size="11" baseType="lpstr">
      <vt:lpstr>Cantons_2023</vt:lpstr>
      <vt:lpstr>Villes_2023</vt:lpstr>
      <vt:lpstr>Cantons_2022</vt:lpstr>
      <vt:lpstr>Villes_2022</vt:lpstr>
      <vt:lpstr>Cantons_2021</vt:lpstr>
      <vt:lpstr>Villes_2021</vt:lpstr>
      <vt:lpstr>Cantons_2000</vt:lpstr>
      <vt:lpstr>Villes_2000</vt:lpstr>
      <vt:lpstr>Cantons_2023!Impression_des_titres</vt:lpstr>
      <vt:lpstr>Cantons_2000!Zone_d_impression</vt:lpstr>
      <vt:lpstr>Cantons_2023!Zone_d_impression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 Olivier BFS</dc:creator>
  <cp:lastModifiedBy>Gilbert Gruaz</cp:lastModifiedBy>
  <cp:lastPrinted>2025-01-09T15:26:09Z</cp:lastPrinted>
  <dcterms:created xsi:type="dcterms:W3CDTF">2022-06-20T12:13:50Z</dcterms:created>
  <dcterms:modified xsi:type="dcterms:W3CDTF">2025-01-13T14:53:29Z</dcterms:modified>
</cp:coreProperties>
</file>